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Форма 2.8" sheetId="1" r:id="rId1"/>
    <sheet name="Лист2" sheetId="2" r:id="rId2"/>
    <sheet name="Лист3" sheetId="3" r:id="rId3"/>
  </sheets>
  <externalReferences>
    <externalReference r:id="rId4"/>
  </externalReferences>
  <calcPr calcId="171027"/>
</workbook>
</file>

<file path=xl/calcChain.xml><?xml version="1.0" encoding="utf-8"?>
<calcChain xmlns="http://schemas.openxmlformats.org/spreadsheetml/2006/main">
  <c r="D13" i="1" l="1"/>
  <c r="D32" i="1" l="1"/>
  <c r="D50" i="1"/>
  <c r="D73" i="1"/>
  <c r="D56" i="1"/>
  <c r="D70" i="1"/>
  <c r="D67" i="1"/>
  <c r="D61" i="1"/>
  <c r="D53" i="1"/>
  <c r="D151" i="1"/>
  <c r="D20" i="1"/>
  <c r="D17" i="1"/>
  <c r="D12" i="1"/>
  <c r="D11" i="1"/>
  <c r="D148" i="1" s="1"/>
  <c r="D47" i="1"/>
  <c r="D44" i="1"/>
  <c r="D41" i="1"/>
  <c r="D38" i="1"/>
  <c r="D35" i="1"/>
  <c r="D29" i="1"/>
  <c r="D58" i="1" l="1"/>
  <c r="D64" i="1"/>
  <c r="D203" i="1"/>
  <c r="D205" i="1" s="1"/>
  <c r="D202" i="1"/>
  <c r="D201" i="1"/>
  <c r="D200" i="1"/>
  <c r="D199" i="1"/>
  <c r="D181" i="1"/>
  <c r="D183" i="1" s="1"/>
  <c r="D180" i="1"/>
  <c r="D179" i="1"/>
  <c r="D178" i="1"/>
  <c r="D177" i="1"/>
  <c r="D169" i="1"/>
  <c r="D168" i="1"/>
  <c r="D167" i="1"/>
  <c r="D170" i="1"/>
  <c r="D172" i="1" s="1"/>
  <c r="D159" i="1"/>
  <c r="D161" i="1" s="1"/>
  <c r="D158" i="1"/>
  <c r="D157" i="1"/>
  <c r="D156" i="1"/>
  <c r="D155" i="1"/>
  <c r="D16" i="1" l="1"/>
  <c r="D25" i="1" s="1"/>
  <c r="D22" i="1" l="1"/>
</calcChain>
</file>

<file path=xl/sharedStrings.xml><?xml version="1.0" encoding="utf-8"?>
<sst xmlns="http://schemas.openxmlformats.org/spreadsheetml/2006/main" count="691" uniqueCount="153">
  <si>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</si>
  <si>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</si>
  <si>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</si>
  <si>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</si>
  <si>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</si>
  <si>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</si>
  <si>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</si>
  <si>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</si>
  <si>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</si>
  <si>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</si>
  <si>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</si>
  <si>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</si>
  <si>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</si>
  <si>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</si>
  <si>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11.</t>
  </si>
  <si>
    <t>12.</t>
  </si>
  <si>
    <t>13.</t>
  </si>
  <si>
    <t>14.</t>
  </si>
  <si>
    <t>15.</t>
  </si>
  <si>
    <t>16.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</si>
  <si>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</si>
  <si>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</si>
  <si>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</si>
  <si>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</si>
  <si>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</si>
  <si>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</si>
  <si>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</si>
  <si>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</si>
  <si>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</si>
  <si>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</t>
  </si>
  <si>
    <t>Наименование работы (услуги)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</si>
  <si>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</si>
  <si>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</si>
  <si>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</si>
  <si>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</si>
  <si>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</si>
  <si>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</si>
  <si>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</si>
  <si>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</si>
  <si>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</si>
  <si>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</si>
  <si>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</si>
  <si>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</si>
  <si>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</si>
  <si>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</si>
  <si>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</si>
  <si>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</si>
  <si>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</si>
  <si>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</si>
  <si>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</si>
  <si>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</si>
  <si>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</si>
  <si>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</si>
  <si>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</si>
  <si>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</si>
  <si>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</si>
  <si>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</si>
  <si>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</si>
  <si>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</si>
  <si>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</si>
  <si>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37.</t>
  </si>
  <si>
    <t>Вид коммунальной услуги</t>
  </si>
  <si>
    <t>Холодное водоснабжение</t>
  </si>
  <si>
    <t>38.</t>
  </si>
  <si>
    <t>куб. м</t>
  </si>
  <si>
    <t>39.</t>
  </si>
  <si>
    <t xml:space="preserve">Общий объем потребления 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</si>
  <si>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</si>
  <si>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</si>
  <si>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</si>
  <si>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</si>
  <si>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</si>
  <si>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</si>
  <si>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</si>
  <si>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</si>
  <si>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</si>
  <si>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</si>
  <si>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</si>
  <si>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</si>
  <si>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</si>
  <si>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</si>
  <si>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</si>
  <si>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Водоотведение</t>
  </si>
  <si>
    <t>Горячее водоснабжение</t>
  </si>
  <si>
    <t>Электроснабжение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</si>
  <si>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</si>
  <si>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</si>
  <si>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</si>
  <si>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</si>
  <si>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</si>
  <si>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</si>
  <si>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51.</t>
  </si>
  <si>
    <t>Направлено претензий потребителям-должникам</t>
  </si>
  <si>
    <t>52.</t>
  </si>
  <si>
    <t>Направлено исковых заявлений</t>
  </si>
  <si>
    <t xml:space="preserve">ед. </t>
  </si>
  <si>
    <t>53.</t>
  </si>
  <si>
    <t>Получено денежных средств по результатам претензионно-исковой работы</t>
  </si>
  <si>
    <r>
      <t xml:space="preserve">1.       </t>
    </r>
    <r>
      <rPr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</si>
  <si>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</si>
  <si>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sz val="11"/>
        <color indexed="8"/>
        <rFont val="Times New Roman"/>
        <family val="1"/>
        <charset val="204"/>
      </rPr>
      <t> </t>
    </r>
  </si>
  <si>
    <r>
      <t xml:space="preserve">4.       </t>
    </r>
    <r>
      <rPr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</si>
  <si>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sz val="11"/>
        <color indexed="8"/>
        <rFont val="Times New Roman"/>
        <family val="1"/>
        <charset val="204"/>
      </rPr>
      <t> </t>
    </r>
  </si>
  <si>
    <r>
      <t xml:space="preserve">6.       </t>
    </r>
    <r>
      <rPr>
        <sz val="11"/>
        <color indexed="8"/>
        <rFont val="Times New Roman"/>
        <family val="1"/>
        <charset val="204"/>
      </rPr>
      <t> </t>
    </r>
  </si>
  <si>
    <r>
      <t xml:space="preserve">7.       </t>
    </r>
    <r>
      <rPr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</si>
  <si>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sz val="11"/>
        <color indexed="8"/>
        <rFont val="Times New Roman"/>
        <family val="1"/>
        <charset val="204"/>
      </rPr>
      <t> </t>
    </r>
  </si>
  <si>
    <r>
      <t xml:space="preserve">9.       </t>
    </r>
    <r>
      <rPr>
        <sz val="11"/>
        <color indexed="8"/>
        <rFont val="Times New Roman"/>
        <family val="1"/>
        <charset val="204"/>
      </rPr>
      <t> </t>
    </r>
  </si>
  <si>
    <r>
      <t xml:space="preserve">10.    </t>
    </r>
    <r>
      <rPr>
        <sz val="11"/>
        <color indexed="8"/>
        <rFont val="Times New Roman"/>
        <family val="1"/>
        <charset val="204"/>
      </rPr>
      <t> </t>
    </r>
  </si>
  <si>
    <t>–</t>
  </si>
  <si>
    <t xml:space="preserve">Получено денежных средств, в том числе: </t>
  </si>
  <si>
    <t>–         за содержание дома</t>
  </si>
  <si>
    <t>–         за текущий  ремонт</t>
  </si>
  <si>
    <t xml:space="preserve">–         за услуги управления </t>
  </si>
  <si>
    <t xml:space="preserve">–         денежных средств от потребителей </t>
  </si>
  <si>
    <t>–        целевых взносов от  потребителей</t>
  </si>
  <si>
    <t>–         субсидий</t>
  </si>
  <si>
    <t>–         денежных средств от использования общего имущества</t>
  </si>
  <si>
    <t>–         прочие поступления</t>
  </si>
  <si>
    <r>
      <t xml:space="preserve">Информация о ведении </t>
    </r>
    <r>
      <rPr>
        <b/>
        <sz val="11"/>
        <color indexed="8"/>
        <rFont val="Times New Roman"/>
        <family val="1"/>
        <charset val="204"/>
      </rPr>
      <t xml:space="preserve"> претензионно-исковой работы в отношении потребителей-должников</t>
    </r>
  </si>
  <si>
    <t>Отопление</t>
  </si>
  <si>
    <t>Газоснабжение</t>
  </si>
  <si>
    <t>куб. м/чел</t>
  </si>
  <si>
    <t>кВт</t>
  </si>
  <si>
    <t>01/01/2015</t>
  </si>
  <si>
    <t>31/12/2015</t>
  </si>
  <si>
    <t>28/02/2016</t>
  </si>
  <si>
    <t>-</t>
  </si>
  <si>
    <t>Уборка придомовой территории</t>
  </si>
  <si>
    <t xml:space="preserve">Вывоз твердых  бытовых отходов и КГМ    </t>
  </si>
  <si>
    <t xml:space="preserve">Аварийно – техническое  обслуживание     </t>
  </si>
  <si>
    <t>Обслуживание УКУТ</t>
  </si>
  <si>
    <t>Содержание лифтов</t>
  </si>
  <si>
    <t>Услуги по постановке и снятию граждан с регистрации по месту жительства и месту пребывания.</t>
  </si>
  <si>
    <t>Услуги по ведению лицевых счетов по начислениям платы за жилое помещение и коммунальные услуги и приём денежных средств</t>
  </si>
  <si>
    <t>Управленческие расходы</t>
  </si>
  <si>
    <t>Бухгалтерские услуги</t>
  </si>
  <si>
    <t>Услуги по взысканию задолженности с населения</t>
  </si>
  <si>
    <t>0</t>
  </si>
  <si>
    <t>Охрана прилегающей территории</t>
  </si>
  <si>
    <t>Прочие работы и услуги</t>
  </si>
  <si>
    <t>Ограждение придомовой территории</t>
  </si>
  <si>
    <t>Круглосуточно</t>
  </si>
  <si>
    <t>Дератизация, Дезинсекция</t>
  </si>
  <si>
    <t>5 раз в неделю</t>
  </si>
  <si>
    <t>Ежедневно</t>
  </si>
  <si>
    <t>шт</t>
  </si>
  <si>
    <t>1 раз в месяц</t>
  </si>
  <si>
    <t>2 раза в год</t>
  </si>
  <si>
    <t>месяц</t>
  </si>
  <si>
    <t>кв.м.</t>
  </si>
  <si>
    <t>Постоянно</t>
  </si>
  <si>
    <t>Уборка мест общего пользования</t>
  </si>
  <si>
    <t>Диспетчерское обслуживание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</si>
</sst>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5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7" fillId="0" borderId="0" xfId="0" applyFont="1"/>
    <xf numFmtId="0" fontId="4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249~1\AppData\Local\Temp\Rar$DI59.576\&#1054;&#1054;&#1054;%20&#1059;&#1050;%20&#1064;&#1072;&#1088;&#1090;&#1072;&#1096;&#1089;&#1082;&#1072;&#1103;%20&#1089;-&#1086;&#1073;%20&#1074;&#1077;&#1076;%20&#1087;&#1086;%20&#1076;&#1086;&#1084;&#1072;&#1084;%202015%20&#1075;&#1086;&#1076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рц"/>
      <sheetName val="юл расч."/>
      <sheetName val="юл нач."/>
      <sheetName val="20"/>
      <sheetName val="26"/>
      <sheetName val="Лист3"/>
    </sheetNames>
    <sheetDataSet>
      <sheetData sheetId="0" refreshError="1">
        <row r="6">
          <cell r="I6">
            <v>1033659.33</v>
          </cell>
          <cell r="P6">
            <v>1376452.96</v>
          </cell>
          <cell r="Q6">
            <v>435667.05</v>
          </cell>
          <cell r="R6">
            <v>2524575.9700000002</v>
          </cell>
          <cell r="V6">
            <v>2359618.3199999998</v>
          </cell>
          <cell r="W6">
            <v>600624.69999999995</v>
          </cell>
          <cell r="AO6">
            <v>1994.3</v>
          </cell>
          <cell r="AT6">
            <v>170.91229999999999</v>
          </cell>
          <cell r="AV6">
            <v>-2319.12</v>
          </cell>
          <cell r="AX6">
            <v>321810.82</v>
          </cell>
          <cell r="BC6">
            <v>21114.920999999998</v>
          </cell>
          <cell r="BD6">
            <v>301679.44</v>
          </cell>
          <cell r="BE6">
            <v>51983.06</v>
          </cell>
          <cell r="BG6">
            <v>3650.88</v>
          </cell>
          <cell r="BL6">
            <v>98.888000000000005</v>
          </cell>
          <cell r="BM6">
            <v>5028.95</v>
          </cell>
          <cell r="BN6">
            <v>-2224.08</v>
          </cell>
          <cell r="BP6">
            <v>525143.73</v>
          </cell>
          <cell r="BU6">
            <v>14057.477000000001</v>
          </cell>
          <cell r="BV6">
            <v>498651.26</v>
          </cell>
          <cell r="BW6">
            <v>84213.16</v>
          </cell>
          <cell r="CI6">
            <v>644.11</v>
          </cell>
          <cell r="CO6">
            <v>3087.69</v>
          </cell>
          <cell r="CP6">
            <v>-121857.15</v>
          </cell>
          <cell r="CR6">
            <v>325563.93</v>
          </cell>
          <cell r="CX6">
            <v>312545.69</v>
          </cell>
          <cell r="CY6">
            <v>69107.73</v>
          </cell>
          <cell r="DA6">
            <v>802403.42</v>
          </cell>
          <cell r="DG6">
            <v>770955.96</v>
          </cell>
          <cell r="DJ6">
            <v>1756257.49</v>
          </cell>
          <cell r="DO6">
            <v>1511.54952</v>
          </cell>
          <cell r="DP6">
            <v>1719994.11</v>
          </cell>
          <cell r="DQ6">
            <v>211751.02</v>
          </cell>
          <cell r="DS6">
            <v>0</v>
          </cell>
          <cell r="DX6">
            <v>0</v>
          </cell>
          <cell r="DY6">
            <v>0</v>
          </cell>
          <cell r="DZ6">
            <v>0</v>
          </cell>
          <cell r="GJ6">
            <v>240888.85</v>
          </cell>
          <cell r="GK6">
            <v>1758763</v>
          </cell>
          <cell r="GO6">
            <v>1726841.69</v>
          </cell>
          <cell r="GP6">
            <v>272810.15999999997</v>
          </cell>
        </row>
        <row r="11">
          <cell r="DG11">
            <v>483773.19</v>
          </cell>
        </row>
      </sheetData>
      <sheetData sheetId="1" refreshError="1">
        <row r="19">
          <cell r="B19">
            <v>18337.830000000002</v>
          </cell>
        </row>
      </sheetData>
      <sheetData sheetId="2" refreshError="1">
        <row r="11">
          <cell r="C11">
            <v>5175.21</v>
          </cell>
          <cell r="E11">
            <v>5175.21</v>
          </cell>
        </row>
        <row r="13">
          <cell r="E13">
            <v>80040</v>
          </cell>
        </row>
      </sheetData>
      <sheetData sheetId="3" refreshError="1">
        <row r="7">
          <cell r="B7">
            <v>415257.26</v>
          </cell>
        </row>
        <row r="8">
          <cell r="B8">
            <v>1613964.16</v>
          </cell>
        </row>
        <row r="9">
          <cell r="B9">
            <v>1933897.33</v>
          </cell>
          <cell r="H9">
            <v>3264.5</v>
          </cell>
        </row>
        <row r="10">
          <cell r="B10">
            <v>498227.01</v>
          </cell>
          <cell r="H10">
            <v>625549.72</v>
          </cell>
        </row>
        <row r="17">
          <cell r="H17">
            <v>88000</v>
          </cell>
        </row>
        <row r="18">
          <cell r="H18">
            <v>13050</v>
          </cell>
        </row>
        <row r="20">
          <cell r="H20">
            <v>14000</v>
          </cell>
        </row>
        <row r="21">
          <cell r="H21">
            <v>11200</v>
          </cell>
        </row>
        <row r="22">
          <cell r="H22">
            <v>232608.57</v>
          </cell>
        </row>
        <row r="23">
          <cell r="H23">
            <v>34102</v>
          </cell>
        </row>
        <row r="25">
          <cell r="H25">
            <v>338837.39999999997</v>
          </cell>
        </row>
        <row r="26">
          <cell r="H26">
            <v>96804.174545454545</v>
          </cell>
        </row>
        <row r="27">
          <cell r="H27">
            <v>51338.999999999993</v>
          </cell>
        </row>
        <row r="29">
          <cell r="H29">
            <v>39272.727272727272</v>
          </cell>
        </row>
        <row r="30">
          <cell r="H30">
            <v>299494.96363636362</v>
          </cell>
        </row>
        <row r="31">
          <cell r="H31">
            <v>242988.47999999998</v>
          </cell>
        </row>
        <row r="32">
          <cell r="H32">
            <v>218543.99999999997</v>
          </cell>
        </row>
        <row r="34">
          <cell r="H34">
            <v>1906.7563636363634</v>
          </cell>
        </row>
        <row r="35">
          <cell r="H35">
            <v>4690.909090909091</v>
          </cell>
        </row>
        <row r="36">
          <cell r="H36">
            <v>10909.090909090908</v>
          </cell>
        </row>
        <row r="37">
          <cell r="H37">
            <v>6857.1381818181817</v>
          </cell>
        </row>
        <row r="38">
          <cell r="H38">
            <v>3528.1309090909085</v>
          </cell>
        </row>
        <row r="40">
          <cell r="H40">
            <v>57249.229090909088</v>
          </cell>
        </row>
      </sheetData>
      <sheetData sheetId="4" refreshError="1">
        <row r="25">
          <cell r="C25">
            <v>311925.08404728625</v>
          </cell>
        </row>
        <row r="26">
          <cell r="C26">
            <v>212587.48823717012</v>
          </cell>
        </row>
        <row r="27">
          <cell r="C27">
            <v>67516.580285668824</v>
          </cell>
        </row>
        <row r="29">
          <cell r="C29">
            <v>20123.187347364714</v>
          </cell>
        </row>
        <row r="30">
          <cell r="C30">
            <v>21605.305691414025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6"/>
  <sheetViews>
    <sheetView tabSelected="1" workbookViewId="0">
      <selection activeCell="H231" sqref="H231"/>
    </sheetView>
  </sheetViews>
  <sheetFormatPr defaultRowHeight="15" x14ac:dyDescent="0.25"/>
  <cols>
    <col min="1" max="1" width="5.7109375" style="13" customWidth="1"/>
    <col min="2" max="2" width="58.42578125" bestFit="1" customWidth="1"/>
    <col min="3" max="3" width="10.7109375" customWidth="1"/>
    <col min="4" max="4" width="50.7109375" customWidth="1"/>
  </cols>
  <sheetData>
    <row r="1" spans="1:4" ht="45" customHeight="1" x14ac:dyDescent="0.25">
      <c r="A1" s="34" t="s">
        <v>0</v>
      </c>
      <c r="B1" s="34"/>
      <c r="C1" s="34"/>
      <c r="D1" s="34"/>
    </row>
    <row r="2" spans="1:4" x14ac:dyDescent="0.25">
      <c r="A2" s="11"/>
      <c r="B2" s="1"/>
      <c r="C2" s="1"/>
      <c r="D2" s="1"/>
    </row>
    <row r="3" spans="1:4" ht="15.75" thickBot="1" x14ac:dyDescent="0.3">
      <c r="A3" s="11"/>
      <c r="B3" s="1"/>
      <c r="C3" s="1"/>
      <c r="D3" s="1"/>
    </row>
    <row r="4" spans="1:4" ht="50.1" customHeight="1" thickBot="1" x14ac:dyDescent="0.3">
      <c r="A4" s="18" t="s">
        <v>1</v>
      </c>
      <c r="B4" s="19" t="s">
        <v>2</v>
      </c>
      <c r="C4" s="19" t="s">
        <v>3</v>
      </c>
      <c r="D4" s="20" t="s">
        <v>4</v>
      </c>
    </row>
    <row r="5" spans="1:4" ht="20.100000000000001" customHeight="1" x14ac:dyDescent="0.25">
      <c r="A5" s="15" t="s">
        <v>98</v>
      </c>
      <c r="B5" s="16" t="s">
        <v>5</v>
      </c>
      <c r="C5" s="17" t="s">
        <v>108</v>
      </c>
      <c r="D5" s="26" t="s">
        <v>125</v>
      </c>
    </row>
    <row r="6" spans="1:4" ht="20.100000000000001" customHeight="1" x14ac:dyDescent="0.25">
      <c r="A6" s="12" t="s">
        <v>99</v>
      </c>
      <c r="B6" s="4" t="s">
        <v>6</v>
      </c>
      <c r="C6" s="2" t="s">
        <v>108</v>
      </c>
      <c r="D6" s="3" t="s">
        <v>123</v>
      </c>
    </row>
    <row r="7" spans="1:4" ht="20.100000000000001" customHeight="1" x14ac:dyDescent="0.25">
      <c r="A7" s="12" t="s">
        <v>100</v>
      </c>
      <c r="B7" s="4" t="s">
        <v>7</v>
      </c>
      <c r="C7" s="2" t="s">
        <v>108</v>
      </c>
      <c r="D7" s="3" t="s">
        <v>124</v>
      </c>
    </row>
    <row r="8" spans="1:4" ht="30" customHeight="1" x14ac:dyDescent="0.25">
      <c r="A8" s="35" t="s">
        <v>8</v>
      </c>
      <c r="B8" s="35"/>
      <c r="C8" s="35"/>
      <c r="D8" s="35"/>
    </row>
    <row r="9" spans="1:4" ht="20.100000000000001" customHeight="1" x14ac:dyDescent="0.25">
      <c r="A9" s="12" t="s">
        <v>101</v>
      </c>
      <c r="B9" s="4" t="s">
        <v>9</v>
      </c>
      <c r="C9" s="2" t="s">
        <v>10</v>
      </c>
      <c r="D9" s="5">
        <v>0</v>
      </c>
    </row>
    <row r="10" spans="1:4" ht="20.100000000000001" customHeight="1" x14ac:dyDescent="0.25">
      <c r="A10" s="12" t="s">
        <v>102</v>
      </c>
      <c r="B10" s="6" t="s">
        <v>11</v>
      </c>
      <c r="C10" s="2" t="s">
        <v>10</v>
      </c>
      <c r="D10" s="5">
        <v>0</v>
      </c>
    </row>
    <row r="11" spans="1:4" ht="20.100000000000001" customHeight="1" x14ac:dyDescent="0.25">
      <c r="A11" s="12" t="s">
        <v>103</v>
      </c>
      <c r="B11" s="6" t="s">
        <v>12</v>
      </c>
      <c r="C11" s="2" t="s">
        <v>10</v>
      </c>
      <c r="D11" s="5">
        <f>[1]ерц!$Q$6+[1]ерц!$GJ$6+'[1]юл расч.'!$B$19</f>
        <v>694893.73</v>
      </c>
    </row>
    <row r="12" spans="1:4" ht="30" x14ac:dyDescent="0.25">
      <c r="A12" s="12" t="s">
        <v>104</v>
      </c>
      <c r="B12" s="4" t="s">
        <v>13</v>
      </c>
      <c r="C12" s="2" t="s">
        <v>10</v>
      </c>
      <c r="D12" s="5">
        <f>[1]ерц!$R$6+[1]ерц!$GK$6+'[1]юл нач.'!$C$11</f>
        <v>4288514.1800000006</v>
      </c>
    </row>
    <row r="13" spans="1:4" ht="20.100000000000001" customHeight="1" x14ac:dyDescent="0.25">
      <c r="A13" s="12" t="s">
        <v>105</v>
      </c>
      <c r="B13" s="7" t="s">
        <v>110</v>
      </c>
      <c r="C13" s="2" t="s">
        <v>10</v>
      </c>
      <c r="D13" s="5">
        <f>[1]ерц!$R$6+[1]ерц!$GK$6+'[1]юл нач.'!$C$11</f>
        <v>4288514.1800000006</v>
      </c>
    </row>
    <row r="14" spans="1:4" ht="20.100000000000001" customHeight="1" x14ac:dyDescent="0.25">
      <c r="A14" s="12" t="s">
        <v>106</v>
      </c>
      <c r="B14" s="7" t="s">
        <v>111</v>
      </c>
      <c r="C14" s="2" t="s">
        <v>10</v>
      </c>
      <c r="D14" s="5">
        <v>0</v>
      </c>
    </row>
    <row r="15" spans="1:4" ht="20.100000000000001" customHeight="1" x14ac:dyDescent="0.25">
      <c r="A15" s="12" t="s">
        <v>107</v>
      </c>
      <c r="B15" s="7" t="s">
        <v>112</v>
      </c>
      <c r="C15" s="2" t="s">
        <v>10</v>
      </c>
      <c r="D15" s="5">
        <v>0</v>
      </c>
    </row>
    <row r="16" spans="1:4" ht="20.100000000000001" customHeight="1" x14ac:dyDescent="0.25">
      <c r="A16" s="12" t="s">
        <v>14</v>
      </c>
      <c r="B16" s="4" t="s">
        <v>109</v>
      </c>
      <c r="C16" s="2" t="s">
        <v>10</v>
      </c>
      <c r="D16" s="5">
        <f>D17+D18+D20</f>
        <v>4171675.2199999997</v>
      </c>
    </row>
    <row r="17" spans="1:4" ht="20.100000000000001" customHeight="1" x14ac:dyDescent="0.25">
      <c r="A17" s="12" t="s">
        <v>15</v>
      </c>
      <c r="B17" s="7" t="s">
        <v>113</v>
      </c>
      <c r="C17" s="2" t="s">
        <v>10</v>
      </c>
      <c r="D17" s="5">
        <f>[1]ерц!$V$6+[1]ерц!$GO$6+'[1]юл нач.'!$E$11</f>
        <v>4091635.2199999997</v>
      </c>
    </row>
    <row r="18" spans="1:4" ht="20.100000000000001" customHeight="1" x14ac:dyDescent="0.25">
      <c r="A18" s="12" t="s">
        <v>16</v>
      </c>
      <c r="B18" s="7" t="s">
        <v>114</v>
      </c>
      <c r="C18" s="2" t="s">
        <v>10</v>
      </c>
      <c r="D18" s="5">
        <v>0</v>
      </c>
    </row>
    <row r="19" spans="1:4" ht="20.100000000000001" customHeight="1" x14ac:dyDescent="0.25">
      <c r="A19" s="12" t="s">
        <v>17</v>
      </c>
      <c r="B19" s="7" t="s">
        <v>115</v>
      </c>
      <c r="C19" s="2" t="s">
        <v>10</v>
      </c>
      <c r="D19" s="5">
        <v>0</v>
      </c>
    </row>
    <row r="20" spans="1:4" ht="30" customHeight="1" x14ac:dyDescent="0.25">
      <c r="A20" s="12" t="s">
        <v>18</v>
      </c>
      <c r="B20" s="7" t="s">
        <v>116</v>
      </c>
      <c r="C20" s="2" t="s">
        <v>10</v>
      </c>
      <c r="D20" s="27">
        <f>'[1]юл нач.'!$E$13</f>
        <v>80040</v>
      </c>
    </row>
    <row r="21" spans="1:4" ht="20.100000000000001" customHeight="1" x14ac:dyDescent="0.25">
      <c r="A21" s="12" t="s">
        <v>19</v>
      </c>
      <c r="B21" s="7" t="s">
        <v>117</v>
      </c>
      <c r="C21" s="2" t="s">
        <v>10</v>
      </c>
      <c r="D21" s="27">
        <v>0</v>
      </c>
    </row>
    <row r="22" spans="1:4" ht="20.100000000000001" customHeight="1" x14ac:dyDescent="0.25">
      <c r="A22" s="12" t="s">
        <v>20</v>
      </c>
      <c r="B22" s="4" t="s">
        <v>21</v>
      </c>
      <c r="C22" s="2" t="s">
        <v>10</v>
      </c>
      <c r="D22" s="5">
        <f>D16</f>
        <v>4171675.2199999997</v>
      </c>
    </row>
    <row r="23" spans="1:4" ht="20.100000000000001" customHeight="1" x14ac:dyDescent="0.25">
      <c r="A23" s="12" t="s">
        <v>22</v>
      </c>
      <c r="B23" s="4" t="s">
        <v>23</v>
      </c>
      <c r="C23" s="2" t="s">
        <v>10</v>
      </c>
      <c r="D23" s="5">
        <v>0</v>
      </c>
    </row>
    <row r="24" spans="1:4" ht="20.100000000000001" customHeight="1" x14ac:dyDescent="0.25">
      <c r="A24" s="12" t="s">
        <v>24</v>
      </c>
      <c r="B24" s="6" t="s">
        <v>25</v>
      </c>
      <c r="C24" s="2" t="s">
        <v>10</v>
      </c>
      <c r="D24" s="27">
        <v>0</v>
      </c>
    </row>
    <row r="25" spans="1:4" ht="20.100000000000001" customHeight="1" x14ac:dyDescent="0.25">
      <c r="A25" s="12" t="s">
        <v>26</v>
      </c>
      <c r="B25" s="6" t="s">
        <v>27</v>
      </c>
      <c r="C25" s="2" t="s">
        <v>10</v>
      </c>
      <c r="D25" s="5">
        <f>D11+D12-D16+D20</f>
        <v>891772.69000000041</v>
      </c>
    </row>
    <row r="26" spans="1:4" s="14" customFormat="1" ht="30" customHeight="1" x14ac:dyDescent="0.25">
      <c r="A26" s="36" t="s">
        <v>28</v>
      </c>
      <c r="B26" s="36"/>
      <c r="C26" s="36"/>
      <c r="D26" s="36"/>
    </row>
    <row r="27" spans="1:4" s="14" customFormat="1" ht="11.25" customHeight="1" x14ac:dyDescent="0.25">
      <c r="A27" s="30"/>
      <c r="B27" s="30"/>
      <c r="C27" s="30"/>
      <c r="D27" s="30"/>
    </row>
    <row r="28" spans="1:4" ht="19.5" customHeight="1" x14ac:dyDescent="0.25">
      <c r="A28" s="12" t="s">
        <v>29</v>
      </c>
      <c r="B28" s="6" t="s">
        <v>30</v>
      </c>
      <c r="C28" s="2" t="s">
        <v>108</v>
      </c>
      <c r="D28" s="8" t="s">
        <v>151</v>
      </c>
    </row>
    <row r="29" spans="1:4" ht="20.100000000000001" customHeight="1" x14ac:dyDescent="0.25">
      <c r="A29" s="12" t="s">
        <v>31</v>
      </c>
      <c r="B29" s="6" t="s">
        <v>32</v>
      </c>
      <c r="C29" s="2" t="s">
        <v>10</v>
      </c>
      <c r="D29" s="25">
        <f>'[1]20'!$H$31</f>
        <v>242988.47999999998</v>
      </c>
    </row>
    <row r="30" spans="1:4" ht="10.5" customHeight="1" x14ac:dyDescent="0.25">
      <c r="A30" s="12"/>
      <c r="B30" s="6"/>
      <c r="C30" s="2"/>
      <c r="D30" s="8"/>
    </row>
    <row r="31" spans="1:4" ht="20.100000000000001" customHeight="1" x14ac:dyDescent="0.25">
      <c r="A31" s="12" t="s">
        <v>29</v>
      </c>
      <c r="B31" s="6" t="s">
        <v>30</v>
      </c>
      <c r="C31" s="2" t="s">
        <v>108</v>
      </c>
      <c r="D31" s="8" t="s">
        <v>127</v>
      </c>
    </row>
    <row r="32" spans="1:4" ht="20.100000000000001" customHeight="1" x14ac:dyDescent="0.25">
      <c r="A32" s="12" t="s">
        <v>31</v>
      </c>
      <c r="B32" s="6" t="s">
        <v>32</v>
      </c>
      <c r="C32" s="2" t="s">
        <v>10</v>
      </c>
      <c r="D32" s="25">
        <f>'[1]20'!$H$32</f>
        <v>218543.99999999997</v>
      </c>
    </row>
    <row r="33" spans="1:4" s="14" customFormat="1" ht="11.25" customHeight="1" x14ac:dyDescent="0.25">
      <c r="A33" s="30"/>
      <c r="B33" s="30"/>
      <c r="C33" s="30"/>
      <c r="D33" s="30"/>
    </row>
    <row r="34" spans="1:4" ht="20.100000000000001" customHeight="1" x14ac:dyDescent="0.25">
      <c r="A34" s="12" t="s">
        <v>29</v>
      </c>
      <c r="B34" s="6" t="s">
        <v>30</v>
      </c>
      <c r="C34" s="2" t="s">
        <v>108</v>
      </c>
      <c r="D34" s="8" t="s">
        <v>128</v>
      </c>
    </row>
    <row r="35" spans="1:4" ht="20.100000000000001" customHeight="1" x14ac:dyDescent="0.25">
      <c r="A35" s="12" t="s">
        <v>31</v>
      </c>
      <c r="B35" s="6" t="s">
        <v>32</v>
      </c>
      <c r="C35" s="2" t="s">
        <v>10</v>
      </c>
      <c r="D35" s="25">
        <f>'[1]20'!$H$26</f>
        <v>96804.174545454545</v>
      </c>
    </row>
    <row r="36" spans="1:4" ht="10.5" customHeight="1" x14ac:dyDescent="0.25">
      <c r="A36" s="12"/>
      <c r="B36" s="6"/>
      <c r="C36" s="2"/>
      <c r="D36" s="8"/>
    </row>
    <row r="37" spans="1:4" ht="20.100000000000001" customHeight="1" x14ac:dyDescent="0.25">
      <c r="A37" s="12" t="s">
        <v>29</v>
      </c>
      <c r="B37" s="6" t="s">
        <v>30</v>
      </c>
      <c r="C37" s="2" t="s">
        <v>108</v>
      </c>
      <c r="D37" s="8" t="s">
        <v>129</v>
      </c>
    </row>
    <row r="38" spans="1:4" ht="20.100000000000001" customHeight="1" x14ac:dyDescent="0.25">
      <c r="A38" s="12" t="s">
        <v>31</v>
      </c>
      <c r="B38" s="6" t="s">
        <v>32</v>
      </c>
      <c r="C38" s="2" t="s">
        <v>10</v>
      </c>
      <c r="D38" s="25">
        <f>'[1]20'!$H$25</f>
        <v>338837.39999999997</v>
      </c>
    </row>
    <row r="39" spans="1:4" s="14" customFormat="1" ht="11.25" customHeight="1" x14ac:dyDescent="0.25">
      <c r="A39" s="30"/>
      <c r="B39" s="30"/>
      <c r="C39" s="30"/>
      <c r="D39" s="30"/>
    </row>
    <row r="40" spans="1:4" ht="20.100000000000001" customHeight="1" x14ac:dyDescent="0.25">
      <c r="A40" s="12" t="s">
        <v>29</v>
      </c>
      <c r="B40" s="6" t="s">
        <v>30</v>
      </c>
      <c r="C40" s="2" t="s">
        <v>108</v>
      </c>
      <c r="D40" s="40" t="s">
        <v>152</v>
      </c>
    </row>
    <row r="41" spans="1:4" ht="20.100000000000001" customHeight="1" x14ac:dyDescent="0.25">
      <c r="A41" s="12" t="s">
        <v>31</v>
      </c>
      <c r="B41" s="6" t="s">
        <v>32</v>
      </c>
      <c r="C41" s="2" t="s">
        <v>10</v>
      </c>
      <c r="D41" s="25">
        <f>'[1]20'!$H$27</f>
        <v>51338.999999999993</v>
      </c>
    </row>
    <row r="42" spans="1:4" ht="10.5" customHeight="1" x14ac:dyDescent="0.25">
      <c r="A42" s="12"/>
      <c r="B42" s="6"/>
      <c r="C42" s="2"/>
      <c r="D42" s="8"/>
    </row>
    <row r="43" spans="1:4" ht="20.100000000000001" customHeight="1" x14ac:dyDescent="0.25">
      <c r="A43" s="12" t="s">
        <v>29</v>
      </c>
      <c r="B43" s="6" t="s">
        <v>30</v>
      </c>
      <c r="C43" s="2" t="s">
        <v>108</v>
      </c>
      <c r="D43" s="40" t="s">
        <v>130</v>
      </c>
    </row>
    <row r="44" spans="1:4" ht="20.100000000000001" customHeight="1" x14ac:dyDescent="0.25">
      <c r="A44" s="12" t="s">
        <v>31</v>
      </c>
      <c r="B44" s="6" t="s">
        <v>32</v>
      </c>
      <c r="C44" s="2" t="s">
        <v>10</v>
      </c>
      <c r="D44" s="25">
        <f>'[1]20'!$H$29</f>
        <v>39272.727272727272</v>
      </c>
    </row>
    <row r="45" spans="1:4" s="14" customFormat="1" ht="11.25" customHeight="1" x14ac:dyDescent="0.25">
      <c r="A45" s="30"/>
      <c r="B45" s="30"/>
      <c r="C45" s="30"/>
      <c r="D45" s="24"/>
    </row>
    <row r="46" spans="1:4" ht="20.100000000000001" customHeight="1" x14ac:dyDescent="0.25">
      <c r="A46" s="12" t="s">
        <v>29</v>
      </c>
      <c r="B46" s="6" t="s">
        <v>30</v>
      </c>
      <c r="C46" s="2" t="s">
        <v>108</v>
      </c>
      <c r="D46" s="40" t="s">
        <v>142</v>
      </c>
    </row>
    <row r="47" spans="1:4" ht="20.100000000000001" customHeight="1" x14ac:dyDescent="0.25">
      <c r="A47" s="12" t="s">
        <v>31</v>
      </c>
      <c r="B47" s="6" t="s">
        <v>32</v>
      </c>
      <c r="C47" s="2" t="s">
        <v>10</v>
      </c>
      <c r="D47" s="25">
        <f>'[1]20'!$H$34</f>
        <v>1906.7563636363634</v>
      </c>
    </row>
    <row r="48" spans="1:4" ht="10.5" customHeight="1" x14ac:dyDescent="0.25">
      <c r="A48" s="12"/>
      <c r="B48" s="6"/>
      <c r="C48" s="2"/>
      <c r="D48" s="8"/>
    </row>
    <row r="49" spans="1:4" ht="20.100000000000001" customHeight="1" x14ac:dyDescent="0.25">
      <c r="A49" s="12" t="s">
        <v>29</v>
      </c>
      <c r="B49" s="6" t="s">
        <v>30</v>
      </c>
      <c r="C49" s="2" t="s">
        <v>108</v>
      </c>
      <c r="D49" s="40" t="s">
        <v>131</v>
      </c>
    </row>
    <row r="50" spans="1:4" ht="20.100000000000001" customHeight="1" x14ac:dyDescent="0.25">
      <c r="A50" s="12" t="s">
        <v>31</v>
      </c>
      <c r="B50" s="6" t="s">
        <v>32</v>
      </c>
      <c r="C50" s="2" t="s">
        <v>10</v>
      </c>
      <c r="D50" s="25">
        <f>'[1]20'!$H$30</f>
        <v>299494.96363636362</v>
      </c>
    </row>
    <row r="51" spans="1:4" ht="10.5" customHeight="1" x14ac:dyDescent="0.25">
      <c r="A51" s="12"/>
      <c r="B51" s="6"/>
      <c r="C51" s="2"/>
      <c r="D51" s="8"/>
    </row>
    <row r="52" spans="1:4" ht="20.100000000000001" customHeight="1" x14ac:dyDescent="0.25">
      <c r="A52" s="12" t="s">
        <v>29</v>
      </c>
      <c r="B52" s="6" t="s">
        <v>30</v>
      </c>
      <c r="C52" s="2" t="s">
        <v>108</v>
      </c>
      <c r="D52" s="8" t="s">
        <v>138</v>
      </c>
    </row>
    <row r="53" spans="1:4" ht="20.100000000000001" customHeight="1" x14ac:dyDescent="0.25">
      <c r="A53" s="12" t="s">
        <v>31</v>
      </c>
      <c r="B53" s="6" t="s">
        <v>32</v>
      </c>
      <c r="C53" s="2" t="s">
        <v>10</v>
      </c>
      <c r="D53" s="25">
        <f>'[1]20'!$H$10+'[1]20'!$H$21</f>
        <v>636749.72</v>
      </c>
    </row>
    <row r="54" spans="1:4" ht="10.5" customHeight="1" x14ac:dyDescent="0.25">
      <c r="A54" s="12"/>
      <c r="B54" s="6"/>
      <c r="C54" s="2"/>
      <c r="D54" s="8"/>
    </row>
    <row r="55" spans="1:4" ht="20.100000000000001" customHeight="1" x14ac:dyDescent="0.25">
      <c r="A55" s="12" t="s">
        <v>29</v>
      </c>
      <c r="B55" s="6" t="s">
        <v>30</v>
      </c>
      <c r="C55" s="2" t="s">
        <v>108</v>
      </c>
      <c r="D55" s="8" t="s">
        <v>139</v>
      </c>
    </row>
    <row r="56" spans="1:4" ht="20.100000000000001" customHeight="1" x14ac:dyDescent="0.25">
      <c r="A56" s="12" t="s">
        <v>31</v>
      </c>
      <c r="B56" s="6" t="s">
        <v>32</v>
      </c>
      <c r="C56" s="2" t="s">
        <v>10</v>
      </c>
      <c r="D56" s="29">
        <f>'[1]20'!$H$9+'[1]20'!$H$17+'[1]20'!$H$18+'[1]20'!$H$20+'[1]20'!$H$23+'[1]20'!$H$35+'[1]20'!$H$36+'[1]20'!$H$37+'[1]20'!$H$38+'[1]20'!$H$40</f>
        <v>235650.9981818182</v>
      </c>
    </row>
    <row r="57" spans="1:4" ht="48" customHeight="1" x14ac:dyDescent="0.25">
      <c r="A57" s="12" t="s">
        <v>29</v>
      </c>
      <c r="B57" s="6" t="s">
        <v>30</v>
      </c>
      <c r="C57" s="2" t="s">
        <v>108</v>
      </c>
      <c r="D57" s="8" t="s">
        <v>132</v>
      </c>
    </row>
    <row r="58" spans="1:4" ht="20.100000000000001" customHeight="1" x14ac:dyDescent="0.25">
      <c r="A58" s="12" t="s">
        <v>31</v>
      </c>
      <c r="B58" s="6" t="s">
        <v>32</v>
      </c>
      <c r="C58" s="2" t="s">
        <v>10</v>
      </c>
      <c r="D58" s="23">
        <f>'[1]26'!$C$29</f>
        <v>20123.187347364714</v>
      </c>
    </row>
    <row r="59" spans="1:4" s="14" customFormat="1" ht="11.25" customHeight="1" x14ac:dyDescent="0.25">
      <c r="A59" s="30"/>
      <c r="B59" s="30"/>
      <c r="C59" s="30"/>
      <c r="D59" s="30"/>
    </row>
    <row r="60" spans="1:4" ht="45" customHeight="1" x14ac:dyDescent="0.25">
      <c r="A60" s="12" t="s">
        <v>29</v>
      </c>
      <c r="B60" s="6" t="s">
        <v>30</v>
      </c>
      <c r="C60" s="2" t="s">
        <v>108</v>
      </c>
      <c r="D60" s="8" t="s">
        <v>133</v>
      </c>
    </row>
    <row r="61" spans="1:4" ht="20.100000000000001" customHeight="1" x14ac:dyDescent="0.25">
      <c r="A61" s="12" t="s">
        <v>31</v>
      </c>
      <c r="B61" s="6" t="s">
        <v>32</v>
      </c>
      <c r="C61" s="2" t="s">
        <v>10</v>
      </c>
      <c r="D61" s="23">
        <f>'[1]26'!$C$26</f>
        <v>212587.48823717012</v>
      </c>
    </row>
    <row r="62" spans="1:4" ht="10.5" customHeight="1" x14ac:dyDescent="0.25">
      <c r="A62" s="12"/>
      <c r="B62" s="6"/>
      <c r="C62" s="2"/>
      <c r="D62" s="8"/>
    </row>
    <row r="63" spans="1:4" ht="20.100000000000001" customHeight="1" x14ac:dyDescent="0.25">
      <c r="A63" s="12" t="s">
        <v>29</v>
      </c>
      <c r="B63" s="6" t="s">
        <v>30</v>
      </c>
      <c r="C63" s="2" t="s">
        <v>108</v>
      </c>
      <c r="D63" s="40" t="s">
        <v>134</v>
      </c>
    </row>
    <row r="64" spans="1:4" ht="20.100000000000001" customHeight="1" x14ac:dyDescent="0.25">
      <c r="A64" s="12" t="s">
        <v>31</v>
      </c>
      <c r="B64" s="6" t="s">
        <v>32</v>
      </c>
      <c r="C64" s="2" t="s">
        <v>10</v>
      </c>
      <c r="D64" s="23">
        <f>'[1]26'!$C$25</f>
        <v>311925.08404728625</v>
      </c>
    </row>
    <row r="65" spans="1:4" s="14" customFormat="1" ht="11.25" customHeight="1" x14ac:dyDescent="0.25">
      <c r="A65" s="30"/>
      <c r="B65" s="30"/>
      <c r="C65" s="30"/>
      <c r="D65" s="24"/>
    </row>
    <row r="66" spans="1:4" ht="20.100000000000001" customHeight="1" x14ac:dyDescent="0.25">
      <c r="A66" s="12" t="s">
        <v>29</v>
      </c>
      <c r="B66" s="6" t="s">
        <v>30</v>
      </c>
      <c r="C66" s="2" t="s">
        <v>108</v>
      </c>
      <c r="D66" s="40" t="s">
        <v>135</v>
      </c>
    </row>
    <row r="67" spans="1:4" ht="20.100000000000001" customHeight="1" x14ac:dyDescent="0.25">
      <c r="A67" s="12" t="s">
        <v>31</v>
      </c>
      <c r="B67" s="6" t="s">
        <v>32</v>
      </c>
      <c r="C67" s="2" t="s">
        <v>10</v>
      </c>
      <c r="D67" s="23">
        <f>'[1]26'!$C$27</f>
        <v>67516.580285668824</v>
      </c>
    </row>
    <row r="68" spans="1:4" ht="10.5" customHeight="1" x14ac:dyDescent="0.25">
      <c r="A68" s="12"/>
      <c r="B68" s="6"/>
      <c r="C68" s="2"/>
      <c r="D68" s="8"/>
    </row>
    <row r="69" spans="1:4" ht="20.100000000000001" customHeight="1" x14ac:dyDescent="0.25">
      <c r="A69" s="12" t="s">
        <v>29</v>
      </c>
      <c r="B69" s="6" t="s">
        <v>30</v>
      </c>
      <c r="C69" s="2" t="s">
        <v>108</v>
      </c>
      <c r="D69" s="40" t="s">
        <v>136</v>
      </c>
    </row>
    <row r="70" spans="1:4" ht="20.100000000000001" customHeight="1" x14ac:dyDescent="0.25">
      <c r="A70" s="12" t="s">
        <v>31</v>
      </c>
      <c r="B70" s="6" t="s">
        <v>32</v>
      </c>
      <c r="C70" s="2" t="s">
        <v>10</v>
      </c>
      <c r="D70" s="23">
        <f>'[1]26'!$C$30</f>
        <v>21605.305691414025</v>
      </c>
    </row>
    <row r="71" spans="1:4" s="14" customFormat="1" ht="11.25" customHeight="1" x14ac:dyDescent="0.25">
      <c r="A71" s="30"/>
      <c r="B71" s="30"/>
      <c r="C71" s="30"/>
      <c r="D71" s="30"/>
    </row>
    <row r="72" spans="1:4" ht="20.100000000000001" customHeight="1" x14ac:dyDescent="0.25">
      <c r="A72" s="12" t="s">
        <v>29</v>
      </c>
      <c r="B72" s="6" t="s">
        <v>30</v>
      </c>
      <c r="C72" s="2" t="s">
        <v>108</v>
      </c>
      <c r="D72" s="8" t="s">
        <v>140</v>
      </c>
    </row>
    <row r="73" spans="1:4" ht="20.100000000000001" customHeight="1" x14ac:dyDescent="0.25">
      <c r="A73" s="12" t="s">
        <v>31</v>
      </c>
      <c r="B73" s="6" t="s">
        <v>32</v>
      </c>
      <c r="C73" s="2" t="s">
        <v>10</v>
      </c>
      <c r="D73" s="25">
        <f>'[1]20'!$H$22</f>
        <v>232608.57</v>
      </c>
    </row>
    <row r="74" spans="1:4" ht="10.5" customHeight="1" x14ac:dyDescent="0.25">
      <c r="A74" s="12"/>
      <c r="B74" s="6"/>
      <c r="C74" s="2"/>
      <c r="D74" s="8"/>
    </row>
    <row r="75" spans="1:4" s="14" customFormat="1" ht="45" customHeight="1" x14ac:dyDescent="0.25">
      <c r="A75" s="37" t="s">
        <v>33</v>
      </c>
      <c r="B75" s="38"/>
      <c r="C75" s="38"/>
      <c r="D75" s="39"/>
    </row>
    <row r="76" spans="1:4" ht="30" x14ac:dyDescent="0.25">
      <c r="A76" s="12" t="s">
        <v>34</v>
      </c>
      <c r="B76" s="6" t="s">
        <v>35</v>
      </c>
      <c r="C76" s="2" t="s">
        <v>108</v>
      </c>
      <c r="D76" s="8" t="s">
        <v>151</v>
      </c>
    </row>
    <row r="77" spans="1:4" ht="20.100000000000001" customHeight="1" x14ac:dyDescent="0.25">
      <c r="A77" s="12" t="s">
        <v>36</v>
      </c>
      <c r="B77" s="6" t="s">
        <v>37</v>
      </c>
      <c r="C77" s="2" t="s">
        <v>108</v>
      </c>
      <c r="D77" s="8" t="s">
        <v>143</v>
      </c>
    </row>
    <row r="78" spans="1:4" ht="20.100000000000001" customHeight="1" x14ac:dyDescent="0.25">
      <c r="A78" s="12" t="s">
        <v>38</v>
      </c>
      <c r="B78" s="6" t="s">
        <v>39</v>
      </c>
      <c r="C78" s="2" t="s">
        <v>108</v>
      </c>
      <c r="D78" s="8" t="s">
        <v>149</v>
      </c>
    </row>
    <row r="79" spans="1:4" ht="20.100000000000001" customHeight="1" x14ac:dyDescent="0.25">
      <c r="A79" s="12" t="s">
        <v>40</v>
      </c>
      <c r="B79" s="6" t="s">
        <v>41</v>
      </c>
      <c r="C79" s="2" t="s">
        <v>10</v>
      </c>
      <c r="D79" s="28">
        <v>13.6</v>
      </c>
    </row>
    <row r="80" spans="1:4" ht="30" customHeight="1" x14ac:dyDescent="0.25">
      <c r="A80" s="12" t="s">
        <v>34</v>
      </c>
      <c r="B80" s="6" t="s">
        <v>35</v>
      </c>
      <c r="C80" s="2" t="s">
        <v>108</v>
      </c>
      <c r="D80" s="8" t="s">
        <v>127</v>
      </c>
    </row>
    <row r="81" spans="1:4" ht="20.100000000000001" customHeight="1" x14ac:dyDescent="0.25">
      <c r="A81" s="12" t="s">
        <v>36</v>
      </c>
      <c r="B81" s="6" t="s">
        <v>37</v>
      </c>
      <c r="C81" s="2" t="s">
        <v>108</v>
      </c>
      <c r="D81" s="8" t="s">
        <v>143</v>
      </c>
    </row>
    <row r="82" spans="1:4" ht="20.100000000000001" customHeight="1" x14ac:dyDescent="0.25">
      <c r="A82" s="12" t="s">
        <v>38</v>
      </c>
      <c r="B82" s="6" t="s">
        <v>39</v>
      </c>
      <c r="C82" s="2" t="s">
        <v>108</v>
      </c>
      <c r="D82" s="8" t="s">
        <v>149</v>
      </c>
    </row>
    <row r="83" spans="1:4" ht="20.100000000000001" customHeight="1" x14ac:dyDescent="0.25">
      <c r="A83" s="12" t="s">
        <v>40</v>
      </c>
      <c r="B83" s="6" t="s">
        <v>41</v>
      </c>
      <c r="C83" s="2" t="s">
        <v>10</v>
      </c>
      <c r="D83" s="28">
        <v>5.8</v>
      </c>
    </row>
    <row r="84" spans="1:4" ht="30" x14ac:dyDescent="0.25">
      <c r="A84" s="12" t="s">
        <v>34</v>
      </c>
      <c r="B84" s="6" t="s">
        <v>35</v>
      </c>
      <c r="C84" s="2" t="s">
        <v>108</v>
      </c>
      <c r="D84" s="8" t="s">
        <v>128</v>
      </c>
    </row>
    <row r="85" spans="1:4" ht="20.100000000000001" customHeight="1" x14ac:dyDescent="0.25">
      <c r="A85" s="12" t="s">
        <v>36</v>
      </c>
      <c r="B85" s="6" t="s">
        <v>37</v>
      </c>
      <c r="C85" s="2" t="s">
        <v>108</v>
      </c>
      <c r="D85" s="8" t="s">
        <v>144</v>
      </c>
    </row>
    <row r="86" spans="1:4" ht="20.100000000000001" customHeight="1" x14ac:dyDescent="0.25">
      <c r="A86" s="12" t="s">
        <v>38</v>
      </c>
      <c r="B86" s="6" t="s">
        <v>39</v>
      </c>
      <c r="C86" s="2" t="s">
        <v>108</v>
      </c>
      <c r="D86" s="8" t="s">
        <v>145</v>
      </c>
    </row>
    <row r="87" spans="1:4" ht="20.100000000000001" customHeight="1" x14ac:dyDescent="0.25">
      <c r="A87" s="12" t="s">
        <v>40</v>
      </c>
      <c r="B87" s="6" t="s">
        <v>41</v>
      </c>
      <c r="C87" s="2" t="s">
        <v>10</v>
      </c>
      <c r="D87" s="28">
        <v>239.96</v>
      </c>
    </row>
    <row r="88" spans="1:4" ht="30" x14ac:dyDescent="0.25">
      <c r="A88" s="12" t="s">
        <v>34</v>
      </c>
      <c r="B88" s="6" t="s">
        <v>35</v>
      </c>
      <c r="C88" s="2" t="s">
        <v>108</v>
      </c>
      <c r="D88" s="8" t="s">
        <v>129</v>
      </c>
    </row>
    <row r="89" spans="1:4" ht="20.100000000000001" customHeight="1" x14ac:dyDescent="0.25">
      <c r="A89" s="12" t="s">
        <v>36</v>
      </c>
      <c r="B89" s="6" t="s">
        <v>37</v>
      </c>
      <c r="C89" s="2" t="s">
        <v>108</v>
      </c>
      <c r="D89" s="8" t="s">
        <v>141</v>
      </c>
    </row>
    <row r="90" spans="1:4" ht="20.100000000000001" customHeight="1" x14ac:dyDescent="0.25">
      <c r="A90" s="12" t="s">
        <v>38</v>
      </c>
      <c r="B90" s="6" t="s">
        <v>39</v>
      </c>
      <c r="C90" s="2" t="s">
        <v>108</v>
      </c>
      <c r="D90" s="8" t="s">
        <v>149</v>
      </c>
    </row>
    <row r="91" spans="1:4" ht="20.100000000000001" customHeight="1" x14ac:dyDescent="0.25">
      <c r="A91" s="12" t="s">
        <v>40</v>
      </c>
      <c r="B91" s="6" t="s">
        <v>41</v>
      </c>
      <c r="C91" s="2" t="s">
        <v>10</v>
      </c>
      <c r="D91" s="28">
        <v>3.3</v>
      </c>
    </row>
    <row r="92" spans="1:4" ht="30" x14ac:dyDescent="0.25">
      <c r="A92" s="12" t="s">
        <v>34</v>
      </c>
      <c r="B92" s="6" t="s">
        <v>35</v>
      </c>
      <c r="C92" s="2" t="s">
        <v>108</v>
      </c>
      <c r="D92" s="40" t="s">
        <v>152</v>
      </c>
    </row>
    <row r="93" spans="1:4" ht="20.100000000000001" customHeight="1" x14ac:dyDescent="0.25">
      <c r="A93" s="12" t="s">
        <v>36</v>
      </c>
      <c r="B93" s="6" t="s">
        <v>37</v>
      </c>
      <c r="C93" s="2" t="s">
        <v>108</v>
      </c>
      <c r="D93" s="8" t="s">
        <v>141</v>
      </c>
    </row>
    <row r="94" spans="1:4" ht="20.100000000000001" customHeight="1" x14ac:dyDescent="0.25">
      <c r="A94" s="12" t="s">
        <v>38</v>
      </c>
      <c r="B94" s="6" t="s">
        <v>39</v>
      </c>
      <c r="C94" s="2" t="s">
        <v>108</v>
      </c>
      <c r="D94" s="8" t="s">
        <v>149</v>
      </c>
    </row>
    <row r="95" spans="1:4" ht="20.100000000000001" customHeight="1" x14ac:dyDescent="0.25">
      <c r="A95" s="12" t="s">
        <v>40</v>
      </c>
      <c r="B95" s="6" t="s">
        <v>41</v>
      </c>
      <c r="C95" s="2" t="s">
        <v>10</v>
      </c>
      <c r="D95" s="28">
        <v>0.5</v>
      </c>
    </row>
    <row r="96" spans="1:4" ht="30" x14ac:dyDescent="0.25">
      <c r="A96" s="12" t="s">
        <v>34</v>
      </c>
      <c r="B96" s="6" t="s">
        <v>35</v>
      </c>
      <c r="C96" s="2" t="s">
        <v>108</v>
      </c>
      <c r="D96" s="40" t="s">
        <v>130</v>
      </c>
    </row>
    <row r="97" spans="1:4" ht="20.100000000000001" customHeight="1" x14ac:dyDescent="0.25">
      <c r="A97" s="12" t="s">
        <v>36</v>
      </c>
      <c r="B97" s="6" t="s">
        <v>37</v>
      </c>
      <c r="C97" s="2" t="s">
        <v>108</v>
      </c>
      <c r="D97" s="8" t="s">
        <v>146</v>
      </c>
    </row>
    <row r="98" spans="1:4" ht="20.100000000000001" customHeight="1" x14ac:dyDescent="0.25">
      <c r="A98" s="12" t="s">
        <v>38</v>
      </c>
      <c r="B98" s="6" t="s">
        <v>39</v>
      </c>
      <c r="C98" s="2" t="s">
        <v>108</v>
      </c>
      <c r="D98" s="8" t="s">
        <v>145</v>
      </c>
    </row>
    <row r="99" spans="1:4" ht="20.100000000000001" customHeight="1" x14ac:dyDescent="0.25">
      <c r="A99" s="12" t="s">
        <v>40</v>
      </c>
      <c r="B99" s="6" t="s">
        <v>41</v>
      </c>
      <c r="C99" s="2" t="s">
        <v>10</v>
      </c>
      <c r="D99" s="28">
        <v>2250</v>
      </c>
    </row>
    <row r="100" spans="1:4" ht="30" x14ac:dyDescent="0.25">
      <c r="A100" s="12" t="s">
        <v>34</v>
      </c>
      <c r="B100" s="6" t="s">
        <v>35</v>
      </c>
      <c r="C100" s="2" t="s">
        <v>108</v>
      </c>
      <c r="D100" s="40" t="s">
        <v>142</v>
      </c>
    </row>
    <row r="101" spans="1:4" ht="20.100000000000001" customHeight="1" x14ac:dyDescent="0.25">
      <c r="A101" s="12" t="s">
        <v>36</v>
      </c>
      <c r="B101" s="6" t="s">
        <v>37</v>
      </c>
      <c r="C101" s="2" t="s">
        <v>108</v>
      </c>
      <c r="D101" s="8" t="s">
        <v>147</v>
      </c>
    </row>
    <row r="102" spans="1:4" ht="20.100000000000001" customHeight="1" x14ac:dyDescent="0.25">
      <c r="A102" s="12" t="s">
        <v>38</v>
      </c>
      <c r="B102" s="6" t="s">
        <v>39</v>
      </c>
      <c r="C102" s="2" t="s">
        <v>108</v>
      </c>
      <c r="D102" s="8" t="s">
        <v>149</v>
      </c>
    </row>
    <row r="103" spans="1:4" ht="20.100000000000001" customHeight="1" x14ac:dyDescent="0.25">
      <c r="A103" s="12" t="s">
        <v>40</v>
      </c>
      <c r="B103" s="6" t="s">
        <v>41</v>
      </c>
      <c r="C103" s="2" t="s">
        <v>10</v>
      </c>
      <c r="D103" s="28">
        <v>0.22</v>
      </c>
    </row>
    <row r="104" spans="1:4" ht="30" x14ac:dyDescent="0.25">
      <c r="A104" s="12" t="s">
        <v>34</v>
      </c>
      <c r="B104" s="6" t="s">
        <v>35</v>
      </c>
      <c r="C104" s="2" t="s">
        <v>108</v>
      </c>
      <c r="D104" s="40" t="s">
        <v>131</v>
      </c>
    </row>
    <row r="105" spans="1:4" ht="20.100000000000001" customHeight="1" x14ac:dyDescent="0.25">
      <c r="A105" s="12" t="s">
        <v>36</v>
      </c>
      <c r="B105" s="6" t="s">
        <v>37</v>
      </c>
      <c r="C105" s="2" t="s">
        <v>108</v>
      </c>
      <c r="D105" s="8" t="s">
        <v>144</v>
      </c>
    </row>
    <row r="106" spans="1:4" ht="20.100000000000001" customHeight="1" x14ac:dyDescent="0.25">
      <c r="A106" s="12" t="s">
        <v>38</v>
      </c>
      <c r="B106" s="6" t="s">
        <v>39</v>
      </c>
      <c r="C106" s="2" t="s">
        <v>108</v>
      </c>
      <c r="D106" s="8" t="s">
        <v>149</v>
      </c>
    </row>
    <row r="107" spans="1:4" ht="20.100000000000001" customHeight="1" x14ac:dyDescent="0.25">
      <c r="A107" s="12" t="s">
        <v>40</v>
      </c>
      <c r="B107" s="6" t="s">
        <v>41</v>
      </c>
      <c r="C107" s="2" t="s">
        <v>10</v>
      </c>
      <c r="D107" s="28">
        <v>27</v>
      </c>
    </row>
    <row r="108" spans="1:4" ht="30" x14ac:dyDescent="0.25">
      <c r="A108" s="12" t="s">
        <v>34</v>
      </c>
      <c r="B108" s="6" t="s">
        <v>35</v>
      </c>
      <c r="C108" s="2" t="s">
        <v>108</v>
      </c>
      <c r="D108" s="8" t="s">
        <v>138</v>
      </c>
    </row>
    <row r="109" spans="1:4" ht="20.100000000000001" customHeight="1" x14ac:dyDescent="0.25">
      <c r="A109" s="12" t="s">
        <v>36</v>
      </c>
      <c r="B109" s="6" t="s">
        <v>37</v>
      </c>
      <c r="C109" s="2" t="s">
        <v>108</v>
      </c>
      <c r="D109" s="8" t="s">
        <v>144</v>
      </c>
    </row>
    <row r="110" spans="1:4" ht="20.100000000000001" customHeight="1" x14ac:dyDescent="0.25">
      <c r="A110" s="12" t="s">
        <v>38</v>
      </c>
      <c r="B110" s="6" t="s">
        <v>39</v>
      </c>
      <c r="C110" s="2" t="s">
        <v>108</v>
      </c>
      <c r="D110" s="8" t="s">
        <v>148</v>
      </c>
    </row>
    <row r="111" spans="1:4" ht="20.100000000000001" customHeight="1" x14ac:dyDescent="0.25">
      <c r="A111" s="12" t="s">
        <v>40</v>
      </c>
      <c r="B111" s="6" t="s">
        <v>41</v>
      </c>
      <c r="C111" s="2" t="s">
        <v>10</v>
      </c>
      <c r="D111" s="28">
        <v>1350</v>
      </c>
    </row>
    <row r="112" spans="1:4" ht="30" x14ac:dyDescent="0.25">
      <c r="A112" s="12" t="s">
        <v>34</v>
      </c>
      <c r="B112" s="6" t="s">
        <v>35</v>
      </c>
      <c r="C112" s="2" t="s">
        <v>108</v>
      </c>
      <c r="D112" s="8" t="s">
        <v>139</v>
      </c>
    </row>
    <row r="113" spans="1:4" ht="20.100000000000001" customHeight="1" x14ac:dyDescent="0.25">
      <c r="A113" s="12" t="s">
        <v>36</v>
      </c>
      <c r="B113" s="6" t="s">
        <v>37</v>
      </c>
      <c r="C113" s="2" t="s">
        <v>108</v>
      </c>
      <c r="D113" s="8" t="s">
        <v>144</v>
      </c>
    </row>
    <row r="114" spans="1:4" ht="20.100000000000001" customHeight="1" x14ac:dyDescent="0.25">
      <c r="A114" s="12" t="s">
        <v>38</v>
      </c>
      <c r="B114" s="6" t="s">
        <v>39</v>
      </c>
      <c r="C114" s="2" t="s">
        <v>108</v>
      </c>
      <c r="D114" s="8" t="s">
        <v>149</v>
      </c>
    </row>
    <row r="115" spans="1:4" ht="20.100000000000001" customHeight="1" x14ac:dyDescent="0.25">
      <c r="A115" s="12" t="s">
        <v>40</v>
      </c>
      <c r="B115" s="6" t="s">
        <v>41</v>
      </c>
      <c r="C115" s="2" t="s">
        <v>10</v>
      </c>
      <c r="D115" s="28">
        <v>27.54</v>
      </c>
    </row>
    <row r="116" spans="1:4" ht="45" x14ac:dyDescent="0.25">
      <c r="A116" s="12" t="s">
        <v>34</v>
      </c>
      <c r="B116" s="6" t="s">
        <v>35</v>
      </c>
      <c r="C116" s="2" t="s">
        <v>108</v>
      </c>
      <c r="D116" s="8" t="s">
        <v>132</v>
      </c>
    </row>
    <row r="117" spans="1:4" ht="20.100000000000001" customHeight="1" x14ac:dyDescent="0.25">
      <c r="A117" s="12" t="s">
        <v>36</v>
      </c>
      <c r="B117" s="6" t="s">
        <v>37</v>
      </c>
      <c r="C117" s="2" t="s">
        <v>108</v>
      </c>
      <c r="D117" s="8" t="s">
        <v>150</v>
      </c>
    </row>
    <row r="118" spans="1:4" ht="20.100000000000001" customHeight="1" x14ac:dyDescent="0.25">
      <c r="A118" s="12" t="s">
        <v>38</v>
      </c>
      <c r="B118" s="6" t="s">
        <v>39</v>
      </c>
      <c r="C118" s="2" t="s">
        <v>108</v>
      </c>
      <c r="D118" s="8" t="s">
        <v>149</v>
      </c>
    </row>
    <row r="119" spans="1:4" ht="20.100000000000001" customHeight="1" x14ac:dyDescent="0.25">
      <c r="A119" s="12" t="s">
        <v>40</v>
      </c>
      <c r="B119" s="6" t="s">
        <v>41</v>
      </c>
      <c r="C119" s="2" t="s">
        <v>10</v>
      </c>
      <c r="D119" s="28">
        <v>2.82</v>
      </c>
    </row>
    <row r="120" spans="1:4" ht="45" x14ac:dyDescent="0.25">
      <c r="A120" s="12" t="s">
        <v>34</v>
      </c>
      <c r="B120" s="6" t="s">
        <v>35</v>
      </c>
      <c r="C120" s="2" t="s">
        <v>108</v>
      </c>
      <c r="D120" s="8" t="s">
        <v>133</v>
      </c>
    </row>
    <row r="121" spans="1:4" ht="20.100000000000001" customHeight="1" x14ac:dyDescent="0.25">
      <c r="A121" s="12" t="s">
        <v>36</v>
      </c>
      <c r="B121" s="6" t="s">
        <v>37</v>
      </c>
      <c r="C121" s="2" t="s">
        <v>108</v>
      </c>
      <c r="D121" s="28" t="s">
        <v>150</v>
      </c>
    </row>
    <row r="122" spans="1:4" ht="20.100000000000001" customHeight="1" x14ac:dyDescent="0.25">
      <c r="A122" s="12" t="s">
        <v>38</v>
      </c>
      <c r="B122" s="6" t="s">
        <v>39</v>
      </c>
      <c r="C122" s="2" t="s">
        <v>108</v>
      </c>
      <c r="D122" s="28" t="s">
        <v>149</v>
      </c>
    </row>
    <row r="123" spans="1:4" ht="20.100000000000001" customHeight="1" x14ac:dyDescent="0.25">
      <c r="A123" s="12" t="s">
        <v>40</v>
      </c>
      <c r="B123" s="6" t="s">
        <v>41</v>
      </c>
      <c r="C123" s="2" t="s">
        <v>10</v>
      </c>
      <c r="D123" s="28">
        <v>24.84</v>
      </c>
    </row>
    <row r="124" spans="1:4" ht="30" x14ac:dyDescent="0.25">
      <c r="A124" s="12" t="s">
        <v>34</v>
      </c>
      <c r="B124" s="6" t="s">
        <v>35</v>
      </c>
      <c r="C124" s="2" t="s">
        <v>108</v>
      </c>
      <c r="D124" s="40" t="s">
        <v>134</v>
      </c>
    </row>
    <row r="125" spans="1:4" ht="20.100000000000001" customHeight="1" x14ac:dyDescent="0.25">
      <c r="A125" s="12" t="s">
        <v>36</v>
      </c>
      <c r="B125" s="6" t="s">
        <v>37</v>
      </c>
      <c r="C125" s="2" t="s">
        <v>108</v>
      </c>
      <c r="D125" s="8" t="s">
        <v>150</v>
      </c>
    </row>
    <row r="126" spans="1:4" ht="20.100000000000001" customHeight="1" x14ac:dyDescent="0.25">
      <c r="A126" s="12" t="s">
        <v>38</v>
      </c>
      <c r="B126" s="6" t="s">
        <v>39</v>
      </c>
      <c r="C126" s="2" t="s">
        <v>108</v>
      </c>
      <c r="D126" s="8" t="s">
        <v>149</v>
      </c>
    </row>
    <row r="127" spans="1:4" ht="20.100000000000001" customHeight="1" x14ac:dyDescent="0.25">
      <c r="A127" s="12" t="s">
        <v>40</v>
      </c>
      <c r="B127" s="6" t="s">
        <v>41</v>
      </c>
      <c r="C127" s="2" t="s">
        <v>10</v>
      </c>
      <c r="D127" s="28">
        <v>36.450000000000003</v>
      </c>
    </row>
    <row r="128" spans="1:4" ht="30" x14ac:dyDescent="0.25">
      <c r="A128" s="12" t="s">
        <v>34</v>
      </c>
      <c r="B128" s="6" t="s">
        <v>35</v>
      </c>
      <c r="C128" s="2" t="s">
        <v>108</v>
      </c>
      <c r="D128" s="40" t="s">
        <v>135</v>
      </c>
    </row>
    <row r="129" spans="1:4" ht="20.100000000000001" customHeight="1" x14ac:dyDescent="0.25">
      <c r="A129" s="12" t="s">
        <v>36</v>
      </c>
      <c r="B129" s="6" t="s">
        <v>37</v>
      </c>
      <c r="C129" s="2" t="s">
        <v>108</v>
      </c>
      <c r="D129" s="8" t="s">
        <v>150</v>
      </c>
    </row>
    <row r="130" spans="1:4" ht="20.100000000000001" customHeight="1" x14ac:dyDescent="0.25">
      <c r="A130" s="12" t="s">
        <v>38</v>
      </c>
      <c r="B130" s="6" t="s">
        <v>39</v>
      </c>
      <c r="C130" s="2" t="s">
        <v>108</v>
      </c>
      <c r="D130" s="8" t="s">
        <v>149</v>
      </c>
    </row>
    <row r="131" spans="1:4" ht="20.100000000000001" customHeight="1" x14ac:dyDescent="0.25">
      <c r="A131" s="12" t="s">
        <v>40</v>
      </c>
      <c r="B131" s="6" t="s">
        <v>41</v>
      </c>
      <c r="C131" s="2" t="s">
        <v>10</v>
      </c>
      <c r="D131" s="28">
        <v>7.66</v>
      </c>
    </row>
    <row r="132" spans="1:4" ht="30" x14ac:dyDescent="0.25">
      <c r="A132" s="12" t="s">
        <v>34</v>
      </c>
      <c r="B132" s="6" t="s">
        <v>35</v>
      </c>
      <c r="C132" s="2" t="s">
        <v>108</v>
      </c>
      <c r="D132" s="40" t="s">
        <v>136</v>
      </c>
    </row>
    <row r="133" spans="1:4" ht="20.100000000000001" customHeight="1" x14ac:dyDescent="0.25">
      <c r="A133" s="12" t="s">
        <v>36</v>
      </c>
      <c r="B133" s="6" t="s">
        <v>37</v>
      </c>
      <c r="C133" s="2" t="s">
        <v>108</v>
      </c>
      <c r="D133" s="8" t="s">
        <v>144</v>
      </c>
    </row>
    <row r="134" spans="1:4" ht="20.100000000000001" customHeight="1" x14ac:dyDescent="0.25">
      <c r="A134" s="12" t="s">
        <v>38</v>
      </c>
      <c r="B134" s="6" t="s">
        <v>39</v>
      </c>
      <c r="C134" s="2" t="s">
        <v>108</v>
      </c>
      <c r="D134" s="8" t="s">
        <v>149</v>
      </c>
    </row>
    <row r="135" spans="1:4" ht="20.100000000000001" customHeight="1" x14ac:dyDescent="0.25">
      <c r="A135" s="12" t="s">
        <v>40</v>
      </c>
      <c r="B135" s="6" t="s">
        <v>41</v>
      </c>
      <c r="C135" s="2" t="s">
        <v>10</v>
      </c>
      <c r="D135" s="28">
        <v>2.52</v>
      </c>
    </row>
    <row r="136" spans="1:4" ht="30" x14ac:dyDescent="0.25">
      <c r="A136" s="12" t="s">
        <v>34</v>
      </c>
      <c r="B136" s="6" t="s">
        <v>35</v>
      </c>
      <c r="C136" s="2" t="s">
        <v>108</v>
      </c>
      <c r="D136" s="8" t="s">
        <v>140</v>
      </c>
    </row>
    <row r="137" spans="1:4" ht="20.100000000000001" customHeight="1" x14ac:dyDescent="0.25">
      <c r="A137" s="12" t="s">
        <v>36</v>
      </c>
      <c r="B137" s="6" t="s">
        <v>37</v>
      </c>
      <c r="C137" s="2" t="s">
        <v>108</v>
      </c>
      <c r="D137" s="8" t="s">
        <v>144</v>
      </c>
    </row>
    <row r="138" spans="1:4" ht="20.100000000000001" customHeight="1" x14ac:dyDescent="0.25">
      <c r="A138" s="12" t="s">
        <v>38</v>
      </c>
      <c r="B138" s="6" t="s">
        <v>39</v>
      </c>
      <c r="C138" s="2" t="s">
        <v>108</v>
      </c>
      <c r="D138" s="8" t="s">
        <v>149</v>
      </c>
    </row>
    <row r="139" spans="1:4" ht="20.100000000000001" customHeight="1" x14ac:dyDescent="0.25">
      <c r="A139" s="12" t="s">
        <v>40</v>
      </c>
      <c r="B139" s="6" t="s">
        <v>41</v>
      </c>
      <c r="C139" s="2" t="s">
        <v>10</v>
      </c>
      <c r="D139" s="28">
        <v>27.18</v>
      </c>
    </row>
    <row r="140" spans="1:4" s="14" customFormat="1" ht="30" customHeight="1" x14ac:dyDescent="0.25">
      <c r="A140" s="31" t="s">
        <v>42</v>
      </c>
      <c r="B140" s="32"/>
      <c r="C140" s="32"/>
      <c r="D140" s="33"/>
    </row>
    <row r="141" spans="1:4" ht="20.100000000000001" customHeight="1" x14ac:dyDescent="0.25">
      <c r="A141" s="12" t="s">
        <v>43</v>
      </c>
      <c r="B141" s="6" t="s">
        <v>44</v>
      </c>
      <c r="C141" s="2" t="s">
        <v>45</v>
      </c>
      <c r="D141" s="8">
        <v>6</v>
      </c>
    </row>
    <row r="142" spans="1:4" ht="20.100000000000001" customHeight="1" x14ac:dyDescent="0.25">
      <c r="A142" s="12" t="s">
        <v>46</v>
      </c>
      <c r="B142" s="6" t="s">
        <v>47</v>
      </c>
      <c r="C142" s="2" t="s">
        <v>45</v>
      </c>
      <c r="D142" s="8">
        <v>2</v>
      </c>
    </row>
    <row r="143" spans="1:4" ht="20.100000000000001" customHeight="1" x14ac:dyDescent="0.25">
      <c r="A143" s="12" t="s">
        <v>48</v>
      </c>
      <c r="B143" s="6" t="s">
        <v>49</v>
      </c>
      <c r="C143" s="2" t="s">
        <v>45</v>
      </c>
      <c r="D143" s="8">
        <v>4</v>
      </c>
    </row>
    <row r="144" spans="1:4" ht="20.100000000000001" customHeight="1" x14ac:dyDescent="0.25">
      <c r="A144" s="12" t="s">
        <v>50</v>
      </c>
      <c r="B144" s="6" t="s">
        <v>51</v>
      </c>
      <c r="C144" s="2" t="s">
        <v>10</v>
      </c>
      <c r="D144" s="9">
        <v>180500</v>
      </c>
    </row>
    <row r="145" spans="1:4" s="14" customFormat="1" ht="30" customHeight="1" x14ac:dyDescent="0.25">
      <c r="A145" s="31" t="s">
        <v>52</v>
      </c>
      <c r="B145" s="32"/>
      <c r="C145" s="32"/>
      <c r="D145" s="33"/>
    </row>
    <row r="146" spans="1:4" ht="20.100000000000001" customHeight="1" x14ac:dyDescent="0.25">
      <c r="A146" s="12" t="s">
        <v>53</v>
      </c>
      <c r="B146" s="21" t="s">
        <v>9</v>
      </c>
      <c r="C146" s="2" t="s">
        <v>10</v>
      </c>
      <c r="D146" s="9">
        <v>0</v>
      </c>
    </row>
    <row r="147" spans="1:4" ht="20.100000000000001" customHeight="1" x14ac:dyDescent="0.25">
      <c r="A147" s="12" t="s">
        <v>54</v>
      </c>
      <c r="B147" s="6" t="s">
        <v>11</v>
      </c>
      <c r="C147" s="2" t="s">
        <v>10</v>
      </c>
      <c r="D147" s="9">
        <v>0</v>
      </c>
    </row>
    <row r="148" spans="1:4" ht="20.100000000000001" customHeight="1" x14ac:dyDescent="0.25">
      <c r="A148" s="12" t="s">
        <v>55</v>
      </c>
      <c r="B148" s="6" t="s">
        <v>12</v>
      </c>
      <c r="C148" s="2" t="s">
        <v>10</v>
      </c>
      <c r="D148" s="9">
        <f>[1]ерц!$I$6-D11</f>
        <v>338765.6</v>
      </c>
    </row>
    <row r="149" spans="1:4" ht="20.100000000000001" customHeight="1" x14ac:dyDescent="0.25">
      <c r="A149" s="12" t="s">
        <v>56</v>
      </c>
      <c r="B149" s="21" t="s">
        <v>23</v>
      </c>
      <c r="C149" s="2" t="s">
        <v>10</v>
      </c>
      <c r="D149" s="9">
        <v>0</v>
      </c>
    </row>
    <row r="150" spans="1:4" ht="20.100000000000001" customHeight="1" x14ac:dyDescent="0.25">
      <c r="A150" s="12" t="s">
        <v>57</v>
      </c>
      <c r="B150" s="21" t="s">
        <v>25</v>
      </c>
      <c r="C150" s="2" t="s">
        <v>10</v>
      </c>
      <c r="D150" s="9">
        <v>0</v>
      </c>
    </row>
    <row r="151" spans="1:4" ht="20.100000000000001" customHeight="1" x14ac:dyDescent="0.25">
      <c r="A151" s="12" t="s">
        <v>58</v>
      </c>
      <c r="B151" s="6" t="s">
        <v>27</v>
      </c>
      <c r="C151" s="2" t="s">
        <v>10</v>
      </c>
      <c r="D151" s="9">
        <f>[1]ерц!$P$6-[1]ерц!$W$6-[1]ерц!$GP$6</f>
        <v>503018.10000000003</v>
      </c>
    </row>
    <row r="152" spans="1:4" s="14" customFormat="1" ht="30" customHeight="1" x14ac:dyDescent="0.25">
      <c r="A152" s="36" t="s">
        <v>59</v>
      </c>
      <c r="B152" s="36"/>
      <c r="C152" s="36"/>
      <c r="D152" s="36"/>
    </row>
    <row r="153" spans="1:4" ht="20.100000000000001" customHeight="1" x14ac:dyDescent="0.25">
      <c r="A153" s="12" t="s">
        <v>60</v>
      </c>
      <c r="B153" s="4" t="s">
        <v>61</v>
      </c>
      <c r="C153" s="2" t="s">
        <v>108</v>
      </c>
      <c r="D153" s="8" t="s">
        <v>62</v>
      </c>
    </row>
    <row r="154" spans="1:4" ht="20.100000000000001" customHeight="1" x14ac:dyDescent="0.25">
      <c r="A154" s="12" t="s">
        <v>63</v>
      </c>
      <c r="B154" s="4" t="s">
        <v>39</v>
      </c>
      <c r="C154" s="2" t="s">
        <v>108</v>
      </c>
      <c r="D154" s="8" t="s">
        <v>64</v>
      </c>
    </row>
    <row r="155" spans="1:4" ht="30" customHeight="1" x14ac:dyDescent="0.25">
      <c r="A155" s="12" t="s">
        <v>65</v>
      </c>
      <c r="B155" s="4" t="s">
        <v>66</v>
      </c>
      <c r="C155" s="2" t="s">
        <v>67</v>
      </c>
      <c r="D155" s="23">
        <f>[1]ерц!$BL$6+[1]ерц!$BU$6</f>
        <v>14156.365000000002</v>
      </c>
    </row>
    <row r="156" spans="1:4" ht="20.100000000000001" customHeight="1" x14ac:dyDescent="0.25">
      <c r="A156" s="12" t="s">
        <v>68</v>
      </c>
      <c r="B156" s="4" t="s">
        <v>69</v>
      </c>
      <c r="C156" s="2" t="s">
        <v>10</v>
      </c>
      <c r="D156" s="23">
        <f>[1]ерц!$BG$6+[1]ерц!$BP$6</f>
        <v>528794.61</v>
      </c>
    </row>
    <row r="157" spans="1:4" ht="20.100000000000001" customHeight="1" x14ac:dyDescent="0.25">
      <c r="A157" s="12" t="s">
        <v>70</v>
      </c>
      <c r="B157" s="4" t="s">
        <v>71</v>
      </c>
      <c r="C157" s="2" t="s">
        <v>10</v>
      </c>
      <c r="D157" s="23">
        <f>[1]ерц!$BV$6+[1]ерц!$BM$6</f>
        <v>503680.21</v>
      </c>
    </row>
    <row r="158" spans="1:4" ht="20.100000000000001" customHeight="1" x14ac:dyDescent="0.25">
      <c r="A158" s="12" t="s">
        <v>72</v>
      </c>
      <c r="B158" s="4" t="s">
        <v>73</v>
      </c>
      <c r="C158" s="2" t="s">
        <v>10</v>
      </c>
      <c r="D158" s="23">
        <f>[1]ерц!$BN$6+[1]ерц!$BW$6</f>
        <v>81989.08</v>
      </c>
    </row>
    <row r="159" spans="1:4" ht="30" customHeight="1" x14ac:dyDescent="0.25">
      <c r="A159" s="12" t="s">
        <v>74</v>
      </c>
      <c r="B159" s="4" t="s">
        <v>75</v>
      </c>
      <c r="C159" s="2" t="s">
        <v>10</v>
      </c>
      <c r="D159" s="23">
        <f>'[1]20'!$B$10</f>
        <v>498227.01</v>
      </c>
    </row>
    <row r="160" spans="1:4" ht="20.100000000000001" customHeight="1" x14ac:dyDescent="0.25">
      <c r="A160" s="12" t="s">
        <v>76</v>
      </c>
      <c r="B160" s="4" t="s">
        <v>77</v>
      </c>
      <c r="C160" s="2" t="s">
        <v>10</v>
      </c>
      <c r="D160" s="27">
        <v>106515.16</v>
      </c>
    </row>
    <row r="161" spans="1:4" ht="30" customHeight="1" x14ac:dyDescent="0.25">
      <c r="A161" s="12" t="s">
        <v>78</v>
      </c>
      <c r="B161" s="4" t="s">
        <v>79</v>
      </c>
      <c r="C161" s="2" t="s">
        <v>10</v>
      </c>
      <c r="D161" s="28">
        <f>D159-D160</f>
        <v>391711.85</v>
      </c>
    </row>
    <row r="162" spans="1:4" ht="30" customHeight="1" x14ac:dyDescent="0.25">
      <c r="A162" s="12" t="s">
        <v>80</v>
      </c>
      <c r="B162" s="4" t="s">
        <v>81</v>
      </c>
      <c r="C162" s="2" t="s">
        <v>10</v>
      </c>
      <c r="D162" s="28">
        <v>0</v>
      </c>
    </row>
    <row r="163" spans="1:4" s="14" customFormat="1" ht="30" customHeight="1" x14ac:dyDescent="0.25">
      <c r="A163" s="36" t="s">
        <v>59</v>
      </c>
      <c r="B163" s="36"/>
      <c r="C163" s="36"/>
      <c r="D163" s="36"/>
    </row>
    <row r="164" spans="1:4" ht="20.100000000000001" customHeight="1" x14ac:dyDescent="0.25">
      <c r="A164" s="12" t="s">
        <v>60</v>
      </c>
      <c r="B164" s="4" t="s">
        <v>61</v>
      </c>
      <c r="C164" s="2" t="s">
        <v>108</v>
      </c>
      <c r="D164" s="8" t="s">
        <v>83</v>
      </c>
    </row>
    <row r="165" spans="1:4" ht="20.100000000000001" customHeight="1" x14ac:dyDescent="0.25">
      <c r="A165" s="12" t="s">
        <v>63</v>
      </c>
      <c r="B165" s="4" t="s">
        <v>39</v>
      </c>
      <c r="C165" s="2" t="s">
        <v>108</v>
      </c>
      <c r="D165" s="8" t="s">
        <v>126</v>
      </c>
    </row>
    <row r="166" spans="1:4" x14ac:dyDescent="0.25">
      <c r="A166" s="12" t="s">
        <v>65</v>
      </c>
      <c r="B166" s="4" t="s">
        <v>66</v>
      </c>
      <c r="C166" s="2" t="s">
        <v>67</v>
      </c>
      <c r="D166" s="22" t="s">
        <v>126</v>
      </c>
    </row>
    <row r="167" spans="1:4" ht="20.100000000000001" customHeight="1" x14ac:dyDescent="0.25">
      <c r="A167" s="12" t="s">
        <v>68</v>
      </c>
      <c r="B167" s="4" t="s">
        <v>69</v>
      </c>
      <c r="C167" s="2" t="s">
        <v>10</v>
      </c>
      <c r="D167" s="23">
        <f>[1]ерц!$DA$6+[1]ерц!$CR$6+[1]ерц!$CI$6</f>
        <v>1128611.4600000002</v>
      </c>
    </row>
    <row r="168" spans="1:4" ht="20.100000000000001" customHeight="1" x14ac:dyDescent="0.25">
      <c r="A168" s="12" t="s">
        <v>70</v>
      </c>
      <c r="B168" s="4" t="s">
        <v>71</v>
      </c>
      <c r="C168" s="2" t="s">
        <v>10</v>
      </c>
      <c r="D168" s="23">
        <f>[1]ерц!$CO$6+[1]ерц!$CX$6+[1]ерц!$DG$6</f>
        <v>1086589.3399999999</v>
      </c>
    </row>
    <row r="169" spans="1:4" ht="20.100000000000001" customHeight="1" x14ac:dyDescent="0.25">
      <c r="A169" s="12" t="s">
        <v>72</v>
      </c>
      <c r="B169" s="4" t="s">
        <v>73</v>
      </c>
      <c r="C169" s="2" t="s">
        <v>10</v>
      </c>
      <c r="D169" s="23">
        <f>[1]ерц!$DG$11+[1]ерц!$CY$6+[1]ерц!$CP$6</f>
        <v>431023.77</v>
      </c>
    </row>
    <row r="170" spans="1:4" ht="30" x14ac:dyDescent="0.25">
      <c r="A170" s="12" t="s">
        <v>74</v>
      </c>
      <c r="B170" s="4" t="s">
        <v>75</v>
      </c>
      <c r="C170" s="2" t="s">
        <v>10</v>
      </c>
      <c r="D170" s="23">
        <f>'[1]20'!$B$8</f>
        <v>1613964.16</v>
      </c>
    </row>
    <row r="171" spans="1:4" ht="20.100000000000001" customHeight="1" x14ac:dyDescent="0.25">
      <c r="A171" s="12" t="s">
        <v>76</v>
      </c>
      <c r="B171" s="4" t="s">
        <v>77</v>
      </c>
      <c r="C171" s="2" t="s">
        <v>10</v>
      </c>
      <c r="D171" s="22">
        <v>1002526.5</v>
      </c>
    </row>
    <row r="172" spans="1:4" ht="30" x14ac:dyDescent="0.25">
      <c r="A172" s="12" t="s">
        <v>78</v>
      </c>
      <c r="B172" s="4" t="s">
        <v>79</v>
      </c>
      <c r="C172" s="2" t="s">
        <v>10</v>
      </c>
      <c r="D172" s="25">
        <f>D170-D171</f>
        <v>611437.65999999992</v>
      </c>
    </row>
    <row r="173" spans="1:4" ht="30" x14ac:dyDescent="0.25">
      <c r="A173" s="12" t="s">
        <v>80</v>
      </c>
      <c r="B173" s="4" t="s">
        <v>81</v>
      </c>
      <c r="C173" s="2" t="s">
        <v>10</v>
      </c>
      <c r="D173" s="9">
        <v>0</v>
      </c>
    </row>
    <row r="174" spans="1:4" s="14" customFormat="1" ht="30" customHeight="1" x14ac:dyDescent="0.25">
      <c r="A174" s="36" t="s">
        <v>59</v>
      </c>
      <c r="B174" s="36"/>
      <c r="C174" s="36"/>
      <c r="D174" s="36"/>
    </row>
    <row r="175" spans="1:4" ht="20.100000000000001" customHeight="1" x14ac:dyDescent="0.25">
      <c r="A175" s="12" t="s">
        <v>60</v>
      </c>
      <c r="B175" s="4" t="s">
        <v>61</v>
      </c>
      <c r="C175" s="2" t="s">
        <v>108</v>
      </c>
      <c r="D175" s="8" t="s">
        <v>82</v>
      </c>
    </row>
    <row r="176" spans="1:4" ht="20.100000000000001" customHeight="1" x14ac:dyDescent="0.25">
      <c r="A176" s="12" t="s">
        <v>63</v>
      </c>
      <c r="B176" s="4" t="s">
        <v>39</v>
      </c>
      <c r="C176" s="2" t="s">
        <v>108</v>
      </c>
      <c r="D176" s="8" t="s">
        <v>64</v>
      </c>
    </row>
    <row r="177" spans="1:4" x14ac:dyDescent="0.25">
      <c r="A177" s="12" t="s">
        <v>65</v>
      </c>
      <c r="B177" s="4" t="s">
        <v>66</v>
      </c>
      <c r="C177" s="2" t="s">
        <v>67</v>
      </c>
      <c r="D177" s="23">
        <f>[1]ерц!$AT$6+[1]ерц!$BC$6</f>
        <v>21285.833299999998</v>
      </c>
    </row>
    <row r="178" spans="1:4" ht="20.100000000000001" customHeight="1" x14ac:dyDescent="0.25">
      <c r="A178" s="12" t="s">
        <v>68</v>
      </c>
      <c r="B178" s="4" t="s">
        <v>69</v>
      </c>
      <c r="C178" s="2" t="s">
        <v>10</v>
      </c>
      <c r="D178" s="23">
        <f>[1]ерц!$AX$6+[1]ерц!$AO$6</f>
        <v>323805.12</v>
      </c>
    </row>
    <row r="179" spans="1:4" ht="20.100000000000001" customHeight="1" x14ac:dyDescent="0.25">
      <c r="A179" s="12" t="s">
        <v>70</v>
      </c>
      <c r="B179" s="4" t="s">
        <v>71</v>
      </c>
      <c r="C179" s="2" t="s">
        <v>10</v>
      </c>
      <c r="D179" s="23">
        <f>[1]ерц!$BD$6</f>
        <v>301679.44</v>
      </c>
    </row>
    <row r="180" spans="1:4" ht="20.100000000000001" customHeight="1" x14ac:dyDescent="0.25">
      <c r="A180" s="12" t="s">
        <v>72</v>
      </c>
      <c r="B180" s="4" t="s">
        <v>73</v>
      </c>
      <c r="C180" s="2" t="s">
        <v>10</v>
      </c>
      <c r="D180" s="23">
        <f>[1]ерц!$AV$6+[1]ерц!$BE$6</f>
        <v>49663.939999999995</v>
      </c>
    </row>
    <row r="181" spans="1:4" ht="30" x14ac:dyDescent="0.25">
      <c r="A181" s="12" t="s">
        <v>74</v>
      </c>
      <c r="B181" s="4" t="s">
        <v>75</v>
      </c>
      <c r="C181" s="2" t="s">
        <v>10</v>
      </c>
      <c r="D181" s="23">
        <f>'[1]20'!$B$7</f>
        <v>415257.26</v>
      </c>
    </row>
    <row r="182" spans="1:4" ht="20.100000000000001" customHeight="1" x14ac:dyDescent="0.25">
      <c r="A182" s="12" t="s">
        <v>76</v>
      </c>
      <c r="B182" s="4" t="s">
        <v>77</v>
      </c>
      <c r="C182" s="2" t="s">
        <v>10</v>
      </c>
      <c r="D182" s="5">
        <v>118402.57</v>
      </c>
    </row>
    <row r="183" spans="1:4" ht="30" customHeight="1" x14ac:dyDescent="0.25">
      <c r="A183" s="12" t="s">
        <v>78</v>
      </c>
      <c r="B183" s="4" t="s">
        <v>79</v>
      </c>
      <c r="C183" s="2" t="s">
        <v>10</v>
      </c>
      <c r="D183" s="9">
        <f>D181-D182</f>
        <v>296854.69</v>
      </c>
    </row>
    <row r="184" spans="1:4" ht="30" customHeight="1" x14ac:dyDescent="0.25">
      <c r="A184" s="12" t="s">
        <v>80</v>
      </c>
      <c r="B184" s="4" t="s">
        <v>81</v>
      </c>
      <c r="C184" s="2" t="s">
        <v>10</v>
      </c>
      <c r="D184" s="9">
        <v>0</v>
      </c>
    </row>
    <row r="185" spans="1:4" s="14" customFormat="1" ht="30" customHeight="1" x14ac:dyDescent="0.25">
      <c r="A185" s="36" t="s">
        <v>59</v>
      </c>
      <c r="B185" s="36"/>
      <c r="C185" s="36"/>
      <c r="D185" s="36"/>
    </row>
    <row r="186" spans="1:4" ht="20.100000000000001" customHeight="1" x14ac:dyDescent="0.25">
      <c r="A186" s="12" t="s">
        <v>60</v>
      </c>
      <c r="B186" s="4" t="s">
        <v>61</v>
      </c>
      <c r="C186" s="2" t="s">
        <v>108</v>
      </c>
      <c r="D186" s="8" t="s">
        <v>84</v>
      </c>
    </row>
    <row r="187" spans="1:4" ht="20.100000000000001" customHeight="1" x14ac:dyDescent="0.25">
      <c r="A187" s="12" t="s">
        <v>63</v>
      </c>
      <c r="B187" s="4" t="s">
        <v>39</v>
      </c>
      <c r="C187" s="2" t="s">
        <v>108</v>
      </c>
      <c r="D187" s="8" t="s">
        <v>122</v>
      </c>
    </row>
    <row r="188" spans="1:4" x14ac:dyDescent="0.25">
      <c r="A188" s="12" t="s">
        <v>65</v>
      </c>
      <c r="B188" s="4" t="s">
        <v>66</v>
      </c>
      <c r="C188" s="2" t="s">
        <v>67</v>
      </c>
      <c r="D188" s="3" t="s">
        <v>137</v>
      </c>
    </row>
    <row r="189" spans="1:4" ht="20.100000000000001" customHeight="1" x14ac:dyDescent="0.25">
      <c r="A189" s="12" t="s">
        <v>68</v>
      </c>
      <c r="B189" s="4" t="s">
        <v>69</v>
      </c>
      <c r="C189" s="2" t="s">
        <v>10</v>
      </c>
      <c r="D189" s="3" t="s">
        <v>137</v>
      </c>
    </row>
    <row r="190" spans="1:4" ht="20.100000000000001" customHeight="1" x14ac:dyDescent="0.25">
      <c r="A190" s="12" t="s">
        <v>70</v>
      </c>
      <c r="B190" s="4" t="s">
        <v>71</v>
      </c>
      <c r="C190" s="2" t="s">
        <v>10</v>
      </c>
      <c r="D190" s="10" t="s">
        <v>137</v>
      </c>
    </row>
    <row r="191" spans="1:4" ht="20.100000000000001" customHeight="1" x14ac:dyDescent="0.25">
      <c r="A191" s="12" t="s">
        <v>72</v>
      </c>
      <c r="B191" s="4" t="s">
        <v>73</v>
      </c>
      <c r="C191" s="2" t="s">
        <v>10</v>
      </c>
      <c r="D191" s="10" t="s">
        <v>137</v>
      </c>
    </row>
    <row r="192" spans="1:4" ht="30" x14ac:dyDescent="0.25">
      <c r="A192" s="12" t="s">
        <v>74</v>
      </c>
      <c r="B192" s="4" t="s">
        <v>75</v>
      </c>
      <c r="C192" s="2" t="s">
        <v>10</v>
      </c>
      <c r="D192" s="10" t="s">
        <v>137</v>
      </c>
    </row>
    <row r="193" spans="1:4" ht="20.100000000000001" customHeight="1" x14ac:dyDescent="0.25">
      <c r="A193" s="12" t="s">
        <v>76</v>
      </c>
      <c r="B193" s="4" t="s">
        <v>77</v>
      </c>
      <c r="C193" s="2" t="s">
        <v>10</v>
      </c>
      <c r="D193" s="10" t="s">
        <v>137</v>
      </c>
    </row>
    <row r="194" spans="1:4" ht="30" x14ac:dyDescent="0.25">
      <c r="A194" s="12" t="s">
        <v>78</v>
      </c>
      <c r="B194" s="4" t="s">
        <v>79</v>
      </c>
      <c r="C194" s="2" t="s">
        <v>10</v>
      </c>
      <c r="D194" s="10" t="s">
        <v>137</v>
      </c>
    </row>
    <row r="195" spans="1:4" ht="30" x14ac:dyDescent="0.25">
      <c r="A195" s="12" t="s">
        <v>80</v>
      </c>
      <c r="B195" s="4" t="s">
        <v>81</v>
      </c>
      <c r="C195" s="2" t="s">
        <v>10</v>
      </c>
      <c r="D195" s="10" t="s">
        <v>137</v>
      </c>
    </row>
    <row r="196" spans="1:4" s="14" customFormat="1" ht="30" customHeight="1" x14ac:dyDescent="0.25">
      <c r="A196" s="36" t="s">
        <v>59</v>
      </c>
      <c r="B196" s="36"/>
      <c r="C196" s="36"/>
      <c r="D196" s="36"/>
    </row>
    <row r="197" spans="1:4" ht="20.100000000000001" customHeight="1" x14ac:dyDescent="0.25">
      <c r="A197" s="12" t="s">
        <v>60</v>
      </c>
      <c r="B197" s="4" t="s">
        <v>61</v>
      </c>
      <c r="C197" s="2" t="s">
        <v>108</v>
      </c>
      <c r="D197" s="8" t="s">
        <v>119</v>
      </c>
    </row>
    <row r="198" spans="1:4" ht="20.100000000000001" customHeight="1" x14ac:dyDescent="0.25">
      <c r="A198" s="12" t="s">
        <v>63</v>
      </c>
      <c r="B198" s="4" t="s">
        <v>39</v>
      </c>
      <c r="C198" s="2" t="s">
        <v>108</v>
      </c>
      <c r="D198" s="8" t="s">
        <v>85</v>
      </c>
    </row>
    <row r="199" spans="1:4" x14ac:dyDescent="0.25">
      <c r="A199" s="12" t="s">
        <v>65</v>
      </c>
      <c r="B199" s="4" t="s">
        <v>66</v>
      </c>
      <c r="C199" s="2" t="s">
        <v>67</v>
      </c>
      <c r="D199" s="23">
        <f>[1]ерц!$DO$6+[1]ерц!$DX$6</f>
        <v>1511.54952</v>
      </c>
    </row>
    <row r="200" spans="1:4" ht="20.100000000000001" customHeight="1" x14ac:dyDescent="0.25">
      <c r="A200" s="12" t="s">
        <v>68</v>
      </c>
      <c r="B200" s="4" t="s">
        <v>69</v>
      </c>
      <c r="C200" s="2" t="s">
        <v>10</v>
      </c>
      <c r="D200" s="23">
        <f>[1]ерц!$DS$6+[1]ерц!$DJ$6</f>
        <v>1756257.49</v>
      </c>
    </row>
    <row r="201" spans="1:4" ht="20.100000000000001" customHeight="1" x14ac:dyDescent="0.25">
      <c r="A201" s="12" t="s">
        <v>70</v>
      </c>
      <c r="B201" s="4" t="s">
        <v>71</v>
      </c>
      <c r="C201" s="2" t="s">
        <v>10</v>
      </c>
      <c r="D201" s="23">
        <f>[1]ерц!$DP$6+[1]ерц!$DY$6</f>
        <v>1719994.11</v>
      </c>
    </row>
    <row r="202" spans="1:4" ht="20.100000000000001" customHeight="1" x14ac:dyDescent="0.25">
      <c r="A202" s="12" t="s">
        <v>72</v>
      </c>
      <c r="B202" s="4" t="s">
        <v>73</v>
      </c>
      <c r="C202" s="2" t="s">
        <v>10</v>
      </c>
      <c r="D202" s="23">
        <f>[1]ерц!$DZ$6+[1]ерц!$DQ$6</f>
        <v>211751.02</v>
      </c>
    </row>
    <row r="203" spans="1:4" ht="30" x14ac:dyDescent="0.25">
      <c r="A203" s="12" t="s">
        <v>74</v>
      </c>
      <c r="B203" s="4" t="s">
        <v>75</v>
      </c>
      <c r="C203" s="2" t="s">
        <v>10</v>
      </c>
      <c r="D203" s="23">
        <f>'[1]20'!$B$9</f>
        <v>1933897.33</v>
      </c>
    </row>
    <row r="204" spans="1:4" ht="20.100000000000001" customHeight="1" x14ac:dyDescent="0.25">
      <c r="A204" s="12" t="s">
        <v>76</v>
      </c>
      <c r="B204" s="4" t="s">
        <v>77</v>
      </c>
      <c r="C204" s="2" t="s">
        <v>10</v>
      </c>
      <c r="D204" s="23">
        <v>1010302.27</v>
      </c>
    </row>
    <row r="205" spans="1:4" ht="30" x14ac:dyDescent="0.25">
      <c r="A205" s="12" t="s">
        <v>78</v>
      </c>
      <c r="B205" s="4" t="s">
        <v>79</v>
      </c>
      <c r="C205" s="2" t="s">
        <v>10</v>
      </c>
      <c r="D205" s="23">
        <f>D203-D204</f>
        <v>923595.06</v>
      </c>
    </row>
    <row r="206" spans="1:4" ht="30" x14ac:dyDescent="0.25">
      <c r="A206" s="12" t="s">
        <v>80</v>
      </c>
      <c r="B206" s="4" t="s">
        <v>81</v>
      </c>
      <c r="C206" s="2" t="s">
        <v>10</v>
      </c>
      <c r="D206" s="25">
        <v>0</v>
      </c>
    </row>
    <row r="207" spans="1:4" ht="31.5" customHeight="1" x14ac:dyDescent="0.25">
      <c r="A207" s="36" t="s">
        <v>59</v>
      </c>
      <c r="B207" s="36"/>
      <c r="C207" s="36"/>
      <c r="D207" s="36"/>
    </row>
    <row r="208" spans="1:4" ht="20.100000000000001" customHeight="1" x14ac:dyDescent="0.25">
      <c r="A208" s="12" t="s">
        <v>60</v>
      </c>
      <c r="B208" s="4" t="s">
        <v>61</v>
      </c>
      <c r="C208" s="2" t="s">
        <v>108</v>
      </c>
      <c r="D208" s="8" t="s">
        <v>120</v>
      </c>
    </row>
    <row r="209" spans="1:4" ht="20.100000000000001" customHeight="1" x14ac:dyDescent="0.25">
      <c r="A209" s="12" t="s">
        <v>63</v>
      </c>
      <c r="B209" s="4" t="s">
        <v>39</v>
      </c>
      <c r="C209" s="2" t="s">
        <v>108</v>
      </c>
      <c r="D209" s="8" t="s">
        <v>121</v>
      </c>
    </row>
    <row r="210" spans="1:4" x14ac:dyDescent="0.25">
      <c r="A210" s="12" t="s">
        <v>65</v>
      </c>
      <c r="B210" s="4" t="s">
        <v>66</v>
      </c>
      <c r="C210" s="2" t="s">
        <v>67</v>
      </c>
      <c r="D210" s="3" t="s">
        <v>137</v>
      </c>
    </row>
    <row r="211" spans="1:4" ht="20.100000000000001" customHeight="1" x14ac:dyDescent="0.25">
      <c r="A211" s="12" t="s">
        <v>68</v>
      </c>
      <c r="B211" s="4" t="s">
        <v>69</v>
      </c>
      <c r="C211" s="2" t="s">
        <v>10</v>
      </c>
      <c r="D211" s="3" t="s">
        <v>137</v>
      </c>
    </row>
    <row r="212" spans="1:4" ht="20.100000000000001" customHeight="1" x14ac:dyDescent="0.25">
      <c r="A212" s="12" t="s">
        <v>70</v>
      </c>
      <c r="B212" s="4" t="s">
        <v>71</v>
      </c>
      <c r="C212" s="2" t="s">
        <v>10</v>
      </c>
      <c r="D212" s="10" t="s">
        <v>137</v>
      </c>
    </row>
    <row r="213" spans="1:4" ht="20.100000000000001" customHeight="1" x14ac:dyDescent="0.25">
      <c r="A213" s="12" t="s">
        <v>72</v>
      </c>
      <c r="B213" s="4" t="s">
        <v>73</v>
      </c>
      <c r="C213" s="2" t="s">
        <v>10</v>
      </c>
      <c r="D213" s="10" t="s">
        <v>137</v>
      </c>
    </row>
    <row r="214" spans="1:4" ht="30" x14ac:dyDescent="0.25">
      <c r="A214" s="12" t="s">
        <v>74</v>
      </c>
      <c r="B214" s="4" t="s">
        <v>75</v>
      </c>
      <c r="C214" s="2" t="s">
        <v>10</v>
      </c>
      <c r="D214" s="10" t="s">
        <v>137</v>
      </c>
    </row>
    <row r="215" spans="1:4" ht="20.100000000000001" customHeight="1" x14ac:dyDescent="0.25">
      <c r="A215" s="12" t="s">
        <v>76</v>
      </c>
      <c r="B215" s="4" t="s">
        <v>77</v>
      </c>
      <c r="C215" s="2" t="s">
        <v>10</v>
      </c>
      <c r="D215" s="10" t="s">
        <v>137</v>
      </c>
    </row>
    <row r="216" spans="1:4" ht="30" customHeight="1" x14ac:dyDescent="0.25">
      <c r="A216" s="12" t="s">
        <v>78</v>
      </c>
      <c r="B216" s="4" t="s">
        <v>79</v>
      </c>
      <c r="C216" s="2" t="s">
        <v>10</v>
      </c>
      <c r="D216" s="10">
        <v>0</v>
      </c>
    </row>
    <row r="217" spans="1:4" ht="30" x14ac:dyDescent="0.25">
      <c r="A217" s="12" t="s">
        <v>80</v>
      </c>
      <c r="B217" s="4" t="s">
        <v>81</v>
      </c>
      <c r="C217" s="2" t="s">
        <v>10</v>
      </c>
      <c r="D217" s="10">
        <v>0</v>
      </c>
    </row>
    <row r="218" spans="1:4" s="14" customFormat="1" ht="30" customHeight="1" x14ac:dyDescent="0.25">
      <c r="A218" s="36" t="s">
        <v>86</v>
      </c>
      <c r="B218" s="36"/>
      <c r="C218" s="36"/>
      <c r="D218" s="36"/>
    </row>
    <row r="219" spans="1:4" ht="20.100000000000001" customHeight="1" x14ac:dyDescent="0.25">
      <c r="A219" s="12" t="s">
        <v>87</v>
      </c>
      <c r="B219" s="6" t="s">
        <v>44</v>
      </c>
      <c r="C219" s="2" t="s">
        <v>45</v>
      </c>
      <c r="D219" s="8">
        <v>2</v>
      </c>
    </row>
    <row r="220" spans="1:4" ht="20.100000000000001" customHeight="1" x14ac:dyDescent="0.25">
      <c r="A220" s="12" t="s">
        <v>88</v>
      </c>
      <c r="B220" s="6" t="s">
        <v>47</v>
      </c>
      <c r="C220" s="2" t="s">
        <v>45</v>
      </c>
      <c r="D220" s="8">
        <v>0</v>
      </c>
    </row>
    <row r="221" spans="1:4" ht="20.100000000000001" customHeight="1" x14ac:dyDescent="0.25">
      <c r="A221" s="12" t="s">
        <v>89</v>
      </c>
      <c r="B221" s="6" t="s">
        <v>49</v>
      </c>
      <c r="C221" s="2" t="s">
        <v>108</v>
      </c>
      <c r="D221" s="8">
        <v>2</v>
      </c>
    </row>
    <row r="222" spans="1:4" ht="20.100000000000001" customHeight="1" x14ac:dyDescent="0.25">
      <c r="A222" s="12" t="s">
        <v>90</v>
      </c>
      <c r="B222" s="6" t="s">
        <v>51</v>
      </c>
      <c r="C222" s="2" t="s">
        <v>10</v>
      </c>
      <c r="D222" s="8">
        <v>0</v>
      </c>
    </row>
    <row r="223" spans="1:4" s="14" customFormat="1" ht="30" customHeight="1" x14ac:dyDescent="0.25">
      <c r="A223" s="36" t="s">
        <v>118</v>
      </c>
      <c r="B223" s="36"/>
      <c r="C223" s="36"/>
      <c r="D223" s="36"/>
    </row>
    <row r="224" spans="1:4" ht="20.100000000000001" customHeight="1" x14ac:dyDescent="0.25">
      <c r="A224" s="12" t="s">
        <v>91</v>
      </c>
      <c r="B224" s="4" t="s">
        <v>92</v>
      </c>
      <c r="C224" s="2" t="s">
        <v>45</v>
      </c>
      <c r="D224" s="8">
        <v>51</v>
      </c>
    </row>
    <row r="225" spans="1:4" ht="20.100000000000001" customHeight="1" x14ac:dyDescent="0.25">
      <c r="A225" s="12" t="s">
        <v>93</v>
      </c>
      <c r="B225" s="4" t="s">
        <v>94</v>
      </c>
      <c r="C225" s="2" t="s">
        <v>95</v>
      </c>
      <c r="D225" s="8">
        <v>0</v>
      </c>
    </row>
    <row r="226" spans="1:4" ht="30" x14ac:dyDescent="0.25">
      <c r="A226" s="12" t="s">
        <v>96</v>
      </c>
      <c r="B226" s="4" t="s">
        <v>97</v>
      </c>
      <c r="C226" s="2" t="s">
        <v>10</v>
      </c>
      <c r="D226" s="8">
        <v>428577.69</v>
      </c>
    </row>
  </sheetData>
  <mergeCells count="14">
    <mergeCell ref="A223:D223"/>
    <mergeCell ref="A207:D207"/>
    <mergeCell ref="A152:D152"/>
    <mergeCell ref="A163:D163"/>
    <mergeCell ref="A174:D174"/>
    <mergeCell ref="A185:D185"/>
    <mergeCell ref="A196:D196"/>
    <mergeCell ref="A218:D218"/>
    <mergeCell ref="A145:D145"/>
    <mergeCell ref="A1:D1"/>
    <mergeCell ref="A8:D8"/>
    <mergeCell ref="A26:D26"/>
    <mergeCell ref="A75:D75"/>
    <mergeCell ref="A140:D140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2.8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2016-04-02T06:54:57Z</dcterms:modified>
</cp:coreProperties>
</file>