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0610" windowHeight="11640"/>
  </bookViews>
  <sheets>
    <sheet name="Форма 2.8" sheetId="1" r:id="rId1"/>
    <sheet name="Лист2" sheetId="2" r:id="rId2"/>
    <sheet name="Лист3" sheetId="3" r:id="rId3"/>
  </sheets>
  <externalReferences>
    <externalReference r:id="rId4"/>
  </externalReferences>
  <calcPr calcId="145621"/>
</workbook>
</file>

<file path=xl/calcChain.xml><?xml version="1.0" encoding="utf-8"?>
<calcChain xmlns="http://schemas.openxmlformats.org/spreadsheetml/2006/main">
  <c r="D29" i="1" l="1"/>
  <c r="D183" i="1" l="1"/>
  <c r="D180" i="1"/>
  <c r="D202" i="1"/>
  <c r="D191" i="1"/>
  <c r="D158" i="1"/>
  <c r="D169" i="1"/>
  <c r="D147" i="1"/>
  <c r="D70" i="1"/>
  <c r="D67" i="1"/>
  <c r="D64" i="1"/>
  <c r="D61" i="1"/>
  <c r="D58" i="1" l="1"/>
  <c r="D50" i="1" l="1"/>
  <c r="D44" i="1"/>
  <c r="D32" i="1"/>
  <c r="D41" i="1"/>
  <c r="D38" i="1"/>
  <c r="D16" i="1" l="1"/>
  <c r="D12" i="1"/>
  <c r="D205" i="1" l="1"/>
  <c r="D172" i="1"/>
  <c r="D161" i="1"/>
  <c r="D150" i="1"/>
  <c r="D177" i="1"/>
  <c r="D194" i="1"/>
  <c r="D25" i="1" l="1"/>
  <c r="D22" i="1" l="1"/>
</calcChain>
</file>

<file path=xl/sharedStrings.xml><?xml version="1.0" encoding="utf-8"?>
<sst xmlns="http://schemas.openxmlformats.org/spreadsheetml/2006/main" count="642" uniqueCount="153">
  <si>
    <t xml:space="preserve">Форма 2.8. Отчет об исполнении управляющей организацией договора управления, а также о выполнении товариществом, кооперативом смет доходов и расходов </t>
  </si>
  <si>
    <t>№ п/п</t>
  </si>
  <si>
    <t>Наименование параметра</t>
  </si>
  <si>
    <t>Ед. изм.</t>
  </si>
  <si>
    <t>Значение</t>
  </si>
  <si>
    <t>Дата заполнения/внесения изменений</t>
  </si>
  <si>
    <t>Дата начала отчетного периода</t>
  </si>
  <si>
    <t>Дата конца отчетного периода</t>
  </si>
  <si>
    <t xml:space="preserve">Общая информация о выполняемых работах (оказываемых услугах) по содержанию и текущему ремонту общего имущества </t>
  </si>
  <si>
    <t>Авансовые платежи потребителей (на начало периода)</t>
  </si>
  <si>
    <t>руб.</t>
  </si>
  <si>
    <t>Переходящие остатки денежных средств (на начало периода)</t>
  </si>
  <si>
    <t>Задолженность потребителей (на начало периода)</t>
  </si>
  <si>
    <t>Начислено за работы (услуги) по содержанию и текущему ремонту, в том числе:</t>
  </si>
  <si>
    <t>11.</t>
  </si>
  <si>
    <t>12.</t>
  </si>
  <si>
    <t>13.</t>
  </si>
  <si>
    <t>14.</t>
  </si>
  <si>
    <t>15.</t>
  </si>
  <si>
    <t>16.</t>
  </si>
  <si>
    <t>17.</t>
  </si>
  <si>
    <t>Всего денежных средств с учетом остатков</t>
  </si>
  <si>
    <t>18.</t>
  </si>
  <si>
    <t>Авансовые платежи потребителей (на конец периода)</t>
  </si>
  <si>
    <t>19.</t>
  </si>
  <si>
    <t>Переходящие остатки денежных средств (на конец периода)</t>
  </si>
  <si>
    <t>20.</t>
  </si>
  <si>
    <t>Задолженность потребителей (на конец периода)</t>
  </si>
  <si>
    <t>Выполненные работы (оказанные услуги) по содержанию общего имущества и текущему ремонту в отчетном периоде (заполняется по каждому виду работы (услуги))</t>
  </si>
  <si>
    <t>21.</t>
  </si>
  <si>
    <t>Наименование работы (услуги)</t>
  </si>
  <si>
    <t>22.</t>
  </si>
  <si>
    <t>Годовая фактическая стоимость работ (услуг)</t>
  </si>
  <si>
    <t>Детальный перечень выполненных работ (оказанных услуг) в рамках выбранной работы (услуги) (заполняется по каждой выполненной работе (оказанной услуге) в пункте 21 настоящего документа).</t>
  </si>
  <si>
    <t>23.</t>
  </si>
  <si>
    <t>Наименование работы (услуги), выполняемой в рамках указанного раздела работ (услуг)</t>
  </si>
  <si>
    <t>24.</t>
  </si>
  <si>
    <t>Периодичность выполнения работ (оказания услуг)</t>
  </si>
  <si>
    <t>25.</t>
  </si>
  <si>
    <t>Единица измерения</t>
  </si>
  <si>
    <t>26.</t>
  </si>
  <si>
    <t>Стоимость на единицу измерения</t>
  </si>
  <si>
    <t>Информация о наличии претензий по качеству выполненных работ (оказанных услуг)</t>
  </si>
  <si>
    <t>27.</t>
  </si>
  <si>
    <t>Количество поступивших претензий</t>
  </si>
  <si>
    <t>ед.</t>
  </si>
  <si>
    <t>28.</t>
  </si>
  <si>
    <t>Количество удовлетворенных претензий</t>
  </si>
  <si>
    <t>29.</t>
  </si>
  <si>
    <t>Количество претензий, в удовлетворении которых отказано</t>
  </si>
  <si>
    <t>30.</t>
  </si>
  <si>
    <t>Сумма произведенного перерасчета</t>
  </si>
  <si>
    <t>Общая информация по предоставленным коммунальным услугам</t>
  </si>
  <si>
    <t>31.</t>
  </si>
  <si>
    <t>32.</t>
  </si>
  <si>
    <t>33.</t>
  </si>
  <si>
    <t>34.</t>
  </si>
  <si>
    <t>35.</t>
  </si>
  <si>
    <t>36.</t>
  </si>
  <si>
    <t>Информация о предоставленных коммунальных услугах (заполняется по каждой коммунальной услуге)</t>
  </si>
  <si>
    <t>37.</t>
  </si>
  <si>
    <t>Вид коммунальной услуги</t>
  </si>
  <si>
    <t>Холодное водоснабжение</t>
  </si>
  <si>
    <t>38.</t>
  </si>
  <si>
    <t>куб. м</t>
  </si>
  <si>
    <t>39.</t>
  </si>
  <si>
    <t xml:space="preserve">Общий объем потребления </t>
  </si>
  <si>
    <t>нат. показ.</t>
  </si>
  <si>
    <t>40.</t>
  </si>
  <si>
    <t>Начислено потребителям</t>
  </si>
  <si>
    <t>41.</t>
  </si>
  <si>
    <t>Оплачено потребителями</t>
  </si>
  <si>
    <t>42.</t>
  </si>
  <si>
    <t>Задолженность потребителей</t>
  </si>
  <si>
    <t>43.</t>
  </si>
  <si>
    <t>Начислено поставщиком (поставщиками) коммунального ресурса</t>
  </si>
  <si>
    <t>44.</t>
  </si>
  <si>
    <t>Оплачено поставщику (поставщикам) коммунального ресурса</t>
  </si>
  <si>
    <t>45.</t>
  </si>
  <si>
    <t>Задолженность перед поставщиком (поставщиками) коммунального ресурса</t>
  </si>
  <si>
    <t>46.</t>
  </si>
  <si>
    <t>Размер пени и штрафов, уплаченные поставщику (поставщикам) коммунального ресурса</t>
  </si>
  <si>
    <t>Водоотведение</t>
  </si>
  <si>
    <t>Горячее водоснабжение</t>
  </si>
  <si>
    <t>Электроснабжение</t>
  </si>
  <si>
    <t>Гкал</t>
  </si>
  <si>
    <t>Информация о наличии претензий по качеству предоставленных коммунальных услуг</t>
  </si>
  <si>
    <t>47.</t>
  </si>
  <si>
    <t>48.</t>
  </si>
  <si>
    <t>49.</t>
  </si>
  <si>
    <t>50.</t>
  </si>
  <si>
    <t>51.</t>
  </si>
  <si>
    <t>Направлено претензий потребителям-должникам</t>
  </si>
  <si>
    <t>52.</t>
  </si>
  <si>
    <t>Направлено исковых заявлений</t>
  </si>
  <si>
    <t xml:space="preserve">ед. </t>
  </si>
  <si>
    <t>53.</t>
  </si>
  <si>
    <t>Получено денежных средств по результатам претензионно-исковой работы</t>
  </si>
  <si>
    <r>
      <t xml:space="preserve">1.      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</si>
  <si>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2.      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</si>
  <si>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3.      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</si>
  <si>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4.      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</si>
  <si>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5.      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</si>
  <si>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6.      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</si>
  <si>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7.      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</si>
  <si>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8.      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</si>
  <si>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9.       </t>
    </r>
    <r>
      <rPr>
        <sz val="11"/>
        <color indexed="8"/>
        <rFont val="Times New Roman"/>
        <family val="1"/>
        <charset val="204"/>
      </rPr>
      <t> </t>
    </r>
  </si>
  <si>
    <r>
      <t xml:space="preserve">10.    </t>
    </r>
    <r>
      <rPr>
        <sz val="11"/>
        <color indexed="8"/>
        <rFont val="Times New Roman"/>
        <family val="1"/>
        <charset val="204"/>
      </rPr>
      <t> </t>
    </r>
  </si>
  <si>
    <t>–</t>
  </si>
  <si>
    <t xml:space="preserve">Получено денежных средств, в том числе: </t>
  </si>
  <si>
    <t>–         за содержание дома</t>
  </si>
  <si>
    <t>–         за текущий  ремонт</t>
  </si>
  <si>
    <t xml:space="preserve">–         за услуги управления </t>
  </si>
  <si>
    <t xml:space="preserve">–         денежных средств от потребителей </t>
  </si>
  <si>
    <t>–        целевых взносов от  потребителей</t>
  </si>
  <si>
    <t>–         субсидий</t>
  </si>
  <si>
    <t>–         денежных средств от использования общего имущества</t>
  </si>
  <si>
    <t>–         прочие поступления</t>
  </si>
  <si>
    <r>
      <t xml:space="preserve">Информация о ведении </t>
    </r>
    <r>
      <rPr>
        <b/>
        <sz val="11"/>
        <color indexed="8"/>
        <rFont val="Times New Roman"/>
        <family val="1"/>
        <charset val="204"/>
      </rPr>
      <t xml:space="preserve"> претензионно-исковой работы в отношении потребителей-должников</t>
    </r>
  </si>
  <si>
    <t>Отопление</t>
  </si>
  <si>
    <t>Газоснабжение</t>
  </si>
  <si>
    <t>куб. м/чел</t>
  </si>
  <si>
    <t>кВт</t>
  </si>
  <si>
    <t>-</t>
  </si>
  <si>
    <t>Уборка придомовой территории</t>
  </si>
  <si>
    <t xml:space="preserve">Вывоз твердых  бытовых отходов и КГМ    </t>
  </si>
  <si>
    <t xml:space="preserve">Аварийно – техническое  обслуживание     </t>
  </si>
  <si>
    <t>Обслуживание УКУТ</t>
  </si>
  <si>
    <t>Содержание лифтов</t>
  </si>
  <si>
    <t>Услуги по постановке и снятию граждан с регистрации по месту жительства и месту пребывания.</t>
  </si>
  <si>
    <t>Услуги по ведению лицевых счетов по начислениям платы за жилое помещение и коммунальные услуги и приём денежных средств</t>
  </si>
  <si>
    <t>Управленческие расходы</t>
  </si>
  <si>
    <t>Бухгалтерские услуги</t>
  </si>
  <si>
    <t>Услуги по взысканию задолженности с населения</t>
  </si>
  <si>
    <t>0</t>
  </si>
  <si>
    <t>Охрана прилегающей территории</t>
  </si>
  <si>
    <t>Прочие работы и услуги</t>
  </si>
  <si>
    <t>Дератизация, Дезинсекция</t>
  </si>
  <si>
    <t>0,00</t>
  </si>
  <si>
    <t>5 раз внеделю</t>
  </si>
  <si>
    <t>кв.м.</t>
  </si>
  <si>
    <t>Ежедневно</t>
  </si>
  <si>
    <t>шт</t>
  </si>
  <si>
    <t>Диспетчерское обслуживание</t>
  </si>
  <si>
    <t>Круглосуточно</t>
  </si>
  <si>
    <t>1 раз в месяц</t>
  </si>
  <si>
    <t>Постоянно</t>
  </si>
  <si>
    <t>Уборка мест общего пользования</t>
  </si>
  <si>
    <t>30/03/2017</t>
  </si>
  <si>
    <t>01/01/2016</t>
  </si>
  <si>
    <t>31/12/2016</t>
  </si>
  <si>
    <t>Дератизация</t>
  </si>
  <si>
    <t>2 раза в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</si>
</sst>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2" fillId="0" borderId="0" xfId="0" applyFont="1"/>
    <xf numFmtId="0" fontId="4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horizontal="left" vertical="center" wrapText="1" indent="5"/>
    </xf>
    <xf numFmtId="0" fontId="2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/>
    </xf>
    <xf numFmtId="0" fontId="7" fillId="0" borderId="0" xfId="0" applyFont="1"/>
    <xf numFmtId="0" fontId="4" fillId="0" borderId="2" xfId="0" applyFont="1" applyBorder="1" applyAlignment="1">
      <alignment horizontal="left" vertical="top" wrapText="1"/>
    </xf>
    <xf numFmtId="0" fontId="2" fillId="0" borderId="2" xfId="0" applyFont="1" applyBorder="1" applyAlignment="1">
      <alignment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2" fillId="2" borderId="0" xfId="0" applyFont="1" applyFill="1"/>
    <xf numFmtId="0" fontId="3" fillId="2" borderId="5" xfId="0" applyFont="1" applyFill="1" applyBorder="1" applyAlignment="1">
      <alignment horizontal="center" vertical="center" wrapText="1"/>
    </xf>
    <xf numFmtId="49" fontId="2" fillId="2" borderId="2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3" fontId="4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3" fontId="2" fillId="2" borderId="1" xfId="0" applyNumberFormat="1" applyFont="1" applyFill="1" applyBorder="1" applyAlignment="1">
      <alignment horizontal="center" vertical="center" wrapText="1"/>
    </xf>
    <xf numFmtId="3" fontId="1" fillId="2" borderId="1" xfId="0" applyNumberFormat="1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horizontal="center" vertical="center"/>
    </xf>
    <xf numFmtId="3" fontId="1" fillId="2" borderId="1" xfId="0" applyNumberFormat="1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2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4" fontId="4" fillId="2" borderId="1" xfId="0" applyNumberFormat="1" applyFont="1" applyFill="1" applyBorder="1" applyAlignment="1">
      <alignment horizontal="center" vertical="center" wrapText="1"/>
    </xf>
    <xf numFmtId="0" fontId="0" fillId="2" borderId="0" xfId="0" applyFill="1"/>
    <xf numFmtId="0" fontId="1" fillId="0" borderId="1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1" fillId="0" borderId="8" xfId="0" applyFont="1" applyBorder="1" applyAlignment="1">
      <alignment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7;&#1086;&#1103;/Desktop/&#1054;&#1090;&#1095;&#1077;&#1090;%20&#1087;&#1086;%20&#1076;&#1086;&#1084;&#1072;&#1084;/&#1054;&#1054;&#1054;%20&#1059;&#1050;%20&#1064;&#1072;&#1088;&#1090;&#1072;&#1096;&#1089;&#1082;&#1072;&#1103;%20&#1089;-&#1086;&#1073;%20&#1074;&#1077;&#1076;%20&#1087;&#1086;%20&#1076;&#1086;&#1084;&#1072;&#1084;%202015%20&#1075;&#1086;&#1076;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ерц"/>
      <sheetName val="юл расч."/>
      <sheetName val="юл нач."/>
      <sheetName val="20"/>
      <sheetName val="26"/>
      <sheetName val="Лист3"/>
    </sheetNames>
    <sheetDataSet>
      <sheetData sheetId="0" refreshError="1">
        <row r="8">
          <cell r="I8">
            <v>881506.79</v>
          </cell>
        </row>
        <row r="14">
          <cell r="FO14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5"/>
  <sheetViews>
    <sheetView tabSelected="1" topLeftCell="A90" workbookViewId="0">
      <selection activeCell="K99" sqref="K99"/>
    </sheetView>
  </sheetViews>
  <sheetFormatPr defaultRowHeight="15" x14ac:dyDescent="0.25"/>
  <cols>
    <col min="1" max="1" width="5.7109375" style="8" customWidth="1"/>
    <col min="2" max="2" width="58.42578125" bestFit="1" customWidth="1"/>
    <col min="3" max="3" width="10.7109375" customWidth="1"/>
    <col min="4" max="4" width="50.7109375" style="34" customWidth="1"/>
  </cols>
  <sheetData>
    <row r="1" spans="1:4" ht="45" customHeight="1" x14ac:dyDescent="0.25">
      <c r="A1" s="39" t="s">
        <v>0</v>
      </c>
      <c r="B1" s="39"/>
      <c r="C1" s="39"/>
      <c r="D1" s="39"/>
    </row>
    <row r="2" spans="1:4" x14ac:dyDescent="0.25">
      <c r="A2" s="6"/>
      <c r="B2" s="1"/>
      <c r="C2" s="1"/>
      <c r="D2" s="17"/>
    </row>
    <row r="3" spans="1:4" ht="15.75" thickBot="1" x14ac:dyDescent="0.3">
      <c r="A3" s="6"/>
      <c r="B3" s="1"/>
      <c r="C3" s="1"/>
      <c r="D3" s="17"/>
    </row>
    <row r="4" spans="1:4" ht="50.1" customHeight="1" thickBot="1" x14ac:dyDescent="0.3">
      <c r="A4" s="13" t="s">
        <v>1</v>
      </c>
      <c r="B4" s="14" t="s">
        <v>2</v>
      </c>
      <c r="C4" s="14" t="s">
        <v>3</v>
      </c>
      <c r="D4" s="18" t="s">
        <v>4</v>
      </c>
    </row>
    <row r="5" spans="1:4" ht="20.100000000000001" customHeight="1" x14ac:dyDescent="0.25">
      <c r="A5" s="10" t="s">
        <v>98</v>
      </c>
      <c r="B5" s="11" t="s">
        <v>5</v>
      </c>
      <c r="C5" s="12" t="s">
        <v>108</v>
      </c>
      <c r="D5" s="19" t="s">
        <v>148</v>
      </c>
    </row>
    <row r="6" spans="1:4" ht="20.100000000000001" customHeight="1" x14ac:dyDescent="0.25">
      <c r="A6" s="7" t="s">
        <v>99</v>
      </c>
      <c r="B6" s="3" t="s">
        <v>6</v>
      </c>
      <c r="C6" s="2" t="s">
        <v>108</v>
      </c>
      <c r="D6" s="20" t="s">
        <v>149</v>
      </c>
    </row>
    <row r="7" spans="1:4" ht="20.100000000000001" customHeight="1" x14ac:dyDescent="0.25">
      <c r="A7" s="7" t="s">
        <v>100</v>
      </c>
      <c r="B7" s="3" t="s">
        <v>7</v>
      </c>
      <c r="C7" s="2" t="s">
        <v>108</v>
      </c>
      <c r="D7" s="20" t="s">
        <v>150</v>
      </c>
    </row>
    <row r="8" spans="1:4" ht="30" customHeight="1" x14ac:dyDescent="0.25">
      <c r="A8" s="40" t="s">
        <v>8</v>
      </c>
      <c r="B8" s="40"/>
      <c r="C8" s="40"/>
      <c r="D8" s="40"/>
    </row>
    <row r="9" spans="1:4" ht="20.100000000000001" customHeight="1" x14ac:dyDescent="0.25">
      <c r="A9" s="7" t="s">
        <v>101</v>
      </c>
      <c r="B9" s="3" t="s">
        <v>9</v>
      </c>
      <c r="C9" s="2" t="s">
        <v>10</v>
      </c>
      <c r="D9" s="21">
        <v>0</v>
      </c>
    </row>
    <row r="10" spans="1:4" ht="20.100000000000001" customHeight="1" x14ac:dyDescent="0.25">
      <c r="A10" s="7" t="s">
        <v>102</v>
      </c>
      <c r="B10" s="4" t="s">
        <v>11</v>
      </c>
      <c r="C10" s="2" t="s">
        <v>10</v>
      </c>
      <c r="D10" s="21">
        <v>0</v>
      </c>
    </row>
    <row r="11" spans="1:4" ht="20.100000000000001" customHeight="1" x14ac:dyDescent="0.25">
      <c r="A11" s="7" t="s">
        <v>103</v>
      </c>
      <c r="B11" s="4" t="s">
        <v>12</v>
      </c>
      <c r="C11" s="2" t="s">
        <v>10</v>
      </c>
      <c r="D11" s="21">
        <v>218162</v>
      </c>
    </row>
    <row r="12" spans="1:4" ht="30" x14ac:dyDescent="0.25">
      <c r="A12" s="7" t="s">
        <v>104</v>
      </c>
      <c r="B12" s="3" t="s">
        <v>13</v>
      </c>
      <c r="C12" s="2" t="s">
        <v>10</v>
      </c>
      <c r="D12" s="21">
        <f>D13+D14+D15</f>
        <v>1785302</v>
      </c>
    </row>
    <row r="13" spans="1:4" ht="20.100000000000001" customHeight="1" x14ac:dyDescent="0.25">
      <c r="A13" s="7" t="s">
        <v>105</v>
      </c>
      <c r="B13" s="5" t="s">
        <v>110</v>
      </c>
      <c r="C13" s="2" t="s">
        <v>10</v>
      </c>
      <c r="D13" s="21">
        <v>1785302</v>
      </c>
    </row>
    <row r="14" spans="1:4" ht="20.100000000000001" customHeight="1" x14ac:dyDescent="0.25">
      <c r="A14" s="7" t="s">
        <v>106</v>
      </c>
      <c r="B14" s="5" t="s">
        <v>111</v>
      </c>
      <c r="C14" s="2" t="s">
        <v>10</v>
      </c>
      <c r="D14" s="21">
        <v>0</v>
      </c>
    </row>
    <row r="15" spans="1:4" ht="20.100000000000001" customHeight="1" x14ac:dyDescent="0.25">
      <c r="A15" s="7" t="s">
        <v>107</v>
      </c>
      <c r="B15" s="5" t="s">
        <v>112</v>
      </c>
      <c r="C15" s="2" t="s">
        <v>10</v>
      </c>
      <c r="D15" s="21">
        <v>0</v>
      </c>
    </row>
    <row r="16" spans="1:4" ht="20.100000000000001" customHeight="1" x14ac:dyDescent="0.25">
      <c r="A16" s="7" t="s">
        <v>14</v>
      </c>
      <c r="B16" s="3" t="s">
        <v>109</v>
      </c>
      <c r="C16" s="2" t="s">
        <v>10</v>
      </c>
      <c r="D16" s="21">
        <f>D17+D18+D19+D20+D21</f>
        <v>1762785</v>
      </c>
    </row>
    <row r="17" spans="1:4" ht="20.100000000000001" customHeight="1" x14ac:dyDescent="0.25">
      <c r="A17" s="7" t="s">
        <v>15</v>
      </c>
      <c r="B17" s="5" t="s">
        <v>113</v>
      </c>
      <c r="C17" s="2" t="s">
        <v>10</v>
      </c>
      <c r="D17" s="21">
        <v>1726785</v>
      </c>
    </row>
    <row r="18" spans="1:4" ht="20.100000000000001" customHeight="1" x14ac:dyDescent="0.25">
      <c r="A18" s="7" t="s">
        <v>16</v>
      </c>
      <c r="B18" s="5" t="s">
        <v>114</v>
      </c>
      <c r="C18" s="2" t="s">
        <v>10</v>
      </c>
      <c r="D18" s="21">
        <v>0</v>
      </c>
    </row>
    <row r="19" spans="1:4" ht="20.100000000000001" customHeight="1" x14ac:dyDescent="0.25">
      <c r="A19" s="7" t="s">
        <v>17</v>
      </c>
      <c r="B19" s="5" t="s">
        <v>115</v>
      </c>
      <c r="C19" s="2" t="s">
        <v>10</v>
      </c>
      <c r="D19" s="21">
        <v>0</v>
      </c>
    </row>
    <row r="20" spans="1:4" ht="30" customHeight="1" x14ac:dyDescent="0.25">
      <c r="A20" s="7" t="s">
        <v>18</v>
      </c>
      <c r="B20" s="5" t="s">
        <v>116</v>
      </c>
      <c r="C20" s="2" t="s">
        <v>10</v>
      </c>
      <c r="D20" s="21">
        <v>36000</v>
      </c>
    </row>
    <row r="21" spans="1:4" ht="20.100000000000001" customHeight="1" x14ac:dyDescent="0.25">
      <c r="A21" s="7" t="s">
        <v>19</v>
      </c>
      <c r="B21" s="5" t="s">
        <v>117</v>
      </c>
      <c r="C21" s="2" t="s">
        <v>10</v>
      </c>
      <c r="D21" s="21">
        <v>0</v>
      </c>
    </row>
    <row r="22" spans="1:4" ht="20.100000000000001" customHeight="1" x14ac:dyDescent="0.25">
      <c r="A22" s="7" t="s">
        <v>20</v>
      </c>
      <c r="B22" s="3" t="s">
        <v>21</v>
      </c>
      <c r="C22" s="2" t="s">
        <v>10</v>
      </c>
      <c r="D22" s="21">
        <f>D16</f>
        <v>1762785</v>
      </c>
    </row>
    <row r="23" spans="1:4" ht="20.100000000000001" customHeight="1" x14ac:dyDescent="0.25">
      <c r="A23" s="7" t="s">
        <v>22</v>
      </c>
      <c r="B23" s="3" t="s">
        <v>23</v>
      </c>
      <c r="C23" s="2" t="s">
        <v>10</v>
      </c>
      <c r="D23" s="21">
        <v>0</v>
      </c>
    </row>
    <row r="24" spans="1:4" ht="20.100000000000001" customHeight="1" x14ac:dyDescent="0.25">
      <c r="A24" s="7" t="s">
        <v>24</v>
      </c>
      <c r="B24" s="4" t="s">
        <v>25</v>
      </c>
      <c r="C24" s="2" t="s">
        <v>10</v>
      </c>
      <c r="D24" s="21">
        <v>0</v>
      </c>
    </row>
    <row r="25" spans="1:4" ht="20.100000000000001" customHeight="1" x14ac:dyDescent="0.25">
      <c r="A25" s="7" t="s">
        <v>26</v>
      </c>
      <c r="B25" s="4" t="s">
        <v>27</v>
      </c>
      <c r="C25" s="2" t="s">
        <v>10</v>
      </c>
      <c r="D25" s="21">
        <f>D11+D12-D16+D20</f>
        <v>276679</v>
      </c>
    </row>
    <row r="26" spans="1:4" s="9" customFormat="1" ht="30" customHeight="1" x14ac:dyDescent="0.25">
      <c r="A26" s="35" t="s">
        <v>28</v>
      </c>
      <c r="B26" s="35"/>
      <c r="C26" s="35"/>
      <c r="D26" s="35"/>
    </row>
    <row r="27" spans="1:4" s="9" customFormat="1" ht="11.25" customHeight="1" x14ac:dyDescent="0.25">
      <c r="A27" s="16"/>
      <c r="B27" s="16"/>
      <c r="C27" s="16"/>
      <c r="D27" s="22"/>
    </row>
    <row r="28" spans="1:4" ht="21.75" customHeight="1" x14ac:dyDescent="0.25">
      <c r="A28" s="7" t="s">
        <v>29</v>
      </c>
      <c r="B28" s="4" t="s">
        <v>30</v>
      </c>
      <c r="C28" s="2" t="s">
        <v>108</v>
      </c>
      <c r="D28" s="23" t="s">
        <v>147</v>
      </c>
    </row>
    <row r="29" spans="1:4" ht="20.100000000000001" customHeight="1" x14ac:dyDescent="0.25">
      <c r="A29" s="7" t="s">
        <v>31</v>
      </c>
      <c r="B29" s="4" t="s">
        <v>32</v>
      </c>
      <c r="C29" s="2" t="s">
        <v>10</v>
      </c>
      <c r="D29" s="24">
        <f>10423.04*12</f>
        <v>125076.48000000001</v>
      </c>
    </row>
    <row r="30" spans="1:4" ht="10.5" customHeight="1" x14ac:dyDescent="0.25">
      <c r="A30" s="7"/>
      <c r="B30" s="4"/>
      <c r="C30" s="2"/>
      <c r="D30" s="24"/>
    </row>
    <row r="31" spans="1:4" ht="20.100000000000001" customHeight="1" x14ac:dyDescent="0.25">
      <c r="A31" s="7" t="s">
        <v>29</v>
      </c>
      <c r="B31" s="4" t="s">
        <v>30</v>
      </c>
      <c r="C31" s="2" t="s">
        <v>108</v>
      </c>
      <c r="D31" s="24" t="s">
        <v>124</v>
      </c>
    </row>
    <row r="32" spans="1:4" ht="20.100000000000001" customHeight="1" x14ac:dyDescent="0.25">
      <c r="A32" s="7" t="s">
        <v>31</v>
      </c>
      <c r="B32" s="4" t="s">
        <v>32</v>
      </c>
      <c r="C32" s="2" t="s">
        <v>10</v>
      </c>
      <c r="D32" s="24">
        <f>7308*12</f>
        <v>87696</v>
      </c>
    </row>
    <row r="33" spans="1:4" s="9" customFormat="1" ht="11.25" customHeight="1" x14ac:dyDescent="0.25">
      <c r="A33" s="16"/>
      <c r="B33" s="16"/>
      <c r="C33" s="16"/>
      <c r="D33" s="25"/>
    </row>
    <row r="34" spans="1:4" ht="20.100000000000001" customHeight="1" x14ac:dyDescent="0.25">
      <c r="A34" s="7" t="s">
        <v>29</v>
      </c>
      <c r="B34" s="4" t="s">
        <v>30</v>
      </c>
      <c r="C34" s="2" t="s">
        <v>108</v>
      </c>
      <c r="D34" s="24" t="s">
        <v>125</v>
      </c>
    </row>
    <row r="35" spans="1:4" ht="20.100000000000001" customHeight="1" x14ac:dyDescent="0.25">
      <c r="A35" s="7" t="s">
        <v>31</v>
      </c>
      <c r="B35" s="4" t="s">
        <v>32</v>
      </c>
      <c r="C35" s="2" t="s">
        <v>10</v>
      </c>
      <c r="D35" s="24">
        <v>115716.84</v>
      </c>
    </row>
    <row r="36" spans="1:4" ht="10.5" customHeight="1" x14ac:dyDescent="0.25">
      <c r="A36" s="7"/>
      <c r="B36" s="4"/>
      <c r="C36" s="2"/>
      <c r="D36" s="24"/>
    </row>
    <row r="37" spans="1:4" ht="20.100000000000001" customHeight="1" x14ac:dyDescent="0.25">
      <c r="A37" s="7" t="s">
        <v>29</v>
      </c>
      <c r="B37" s="4" t="s">
        <v>30</v>
      </c>
      <c r="C37" s="2" t="s">
        <v>108</v>
      </c>
      <c r="D37" s="24" t="s">
        <v>126</v>
      </c>
    </row>
    <row r="38" spans="1:4" ht="20.100000000000001" customHeight="1" x14ac:dyDescent="0.25">
      <c r="A38" s="7" t="s">
        <v>31</v>
      </c>
      <c r="B38" s="4" t="s">
        <v>32</v>
      </c>
      <c r="C38" s="2" t="s">
        <v>10</v>
      </c>
      <c r="D38" s="24">
        <f>21574.41*12</f>
        <v>258892.91999999998</v>
      </c>
    </row>
    <row r="39" spans="1:4" s="9" customFormat="1" ht="11.25" customHeight="1" x14ac:dyDescent="0.25">
      <c r="A39" s="16"/>
      <c r="B39" s="16"/>
      <c r="C39" s="16"/>
      <c r="D39" s="25"/>
    </row>
    <row r="40" spans="1:4" ht="20.100000000000001" customHeight="1" x14ac:dyDescent="0.25">
      <c r="A40" s="7" t="s">
        <v>29</v>
      </c>
      <c r="B40" s="4" t="s">
        <v>30</v>
      </c>
      <c r="C40" s="2" t="s">
        <v>108</v>
      </c>
      <c r="D40" s="26" t="s">
        <v>143</v>
      </c>
    </row>
    <row r="41" spans="1:4" ht="20.100000000000001" customHeight="1" x14ac:dyDescent="0.25">
      <c r="A41" s="7" t="s">
        <v>31</v>
      </c>
      <c r="B41" s="4" t="s">
        <v>32</v>
      </c>
      <c r="C41" s="2" t="s">
        <v>10</v>
      </c>
      <c r="D41" s="24">
        <f>3268.85*12</f>
        <v>39226.199999999997</v>
      </c>
    </row>
    <row r="42" spans="1:4" ht="10.5" customHeight="1" x14ac:dyDescent="0.25">
      <c r="A42" s="7"/>
      <c r="B42" s="4"/>
      <c r="C42" s="2"/>
      <c r="D42" s="24"/>
    </row>
    <row r="43" spans="1:4" ht="20.100000000000001" customHeight="1" x14ac:dyDescent="0.25">
      <c r="A43" s="7" t="s">
        <v>29</v>
      </c>
      <c r="B43" s="4" t="s">
        <v>30</v>
      </c>
      <c r="C43" s="2" t="s">
        <v>108</v>
      </c>
      <c r="D43" s="26" t="s">
        <v>127</v>
      </c>
    </row>
    <row r="44" spans="1:4" ht="20.100000000000001" customHeight="1" x14ac:dyDescent="0.25">
      <c r="A44" s="7" t="s">
        <v>31</v>
      </c>
      <c r="B44" s="4" t="s">
        <v>32</v>
      </c>
      <c r="C44" s="2" t="s">
        <v>10</v>
      </c>
      <c r="D44" s="24">
        <f>2250*12</f>
        <v>27000</v>
      </c>
    </row>
    <row r="45" spans="1:4" s="9" customFormat="1" ht="11.25" customHeight="1" x14ac:dyDescent="0.25">
      <c r="A45" s="16"/>
      <c r="B45" s="16"/>
      <c r="C45" s="16"/>
      <c r="D45" s="27"/>
    </row>
    <row r="46" spans="1:4" ht="20.100000000000001" customHeight="1" x14ac:dyDescent="0.25">
      <c r="A46" s="7" t="s">
        <v>29</v>
      </c>
      <c r="B46" s="4" t="s">
        <v>30</v>
      </c>
      <c r="C46" s="2" t="s">
        <v>108</v>
      </c>
      <c r="D46" s="26" t="s">
        <v>137</v>
      </c>
    </row>
    <row r="47" spans="1:4" ht="20.100000000000001" customHeight="1" x14ac:dyDescent="0.25">
      <c r="A47" s="7" t="s">
        <v>31</v>
      </c>
      <c r="B47" s="4" t="s">
        <v>32</v>
      </c>
      <c r="C47" s="2" t="s">
        <v>10</v>
      </c>
      <c r="D47" s="24">
        <v>6461.19</v>
      </c>
    </row>
    <row r="48" spans="1:4" s="9" customFormat="1" ht="11.25" customHeight="1" x14ac:dyDescent="0.25">
      <c r="A48" s="16"/>
      <c r="B48" s="16"/>
      <c r="C48" s="16"/>
      <c r="D48" s="27"/>
    </row>
    <row r="49" spans="1:4" ht="20.100000000000001" customHeight="1" x14ac:dyDescent="0.25">
      <c r="A49" s="7" t="s">
        <v>29</v>
      </c>
      <c r="B49" s="4" t="s">
        <v>30</v>
      </c>
      <c r="C49" s="2" t="s">
        <v>108</v>
      </c>
      <c r="D49" s="26" t="s">
        <v>128</v>
      </c>
    </row>
    <row r="50" spans="1:4" ht="20.100000000000001" customHeight="1" x14ac:dyDescent="0.25">
      <c r="A50" s="7" t="s">
        <v>31</v>
      </c>
      <c r="B50" s="4" t="s">
        <v>32</v>
      </c>
      <c r="C50" s="2" t="s">
        <v>10</v>
      </c>
      <c r="D50" s="24">
        <f>15680.44*12</f>
        <v>188165.28</v>
      </c>
    </row>
    <row r="51" spans="1:4" ht="10.5" customHeight="1" x14ac:dyDescent="0.25">
      <c r="A51" s="7"/>
      <c r="B51" s="4"/>
      <c r="C51" s="2"/>
      <c r="D51" s="24"/>
    </row>
    <row r="52" spans="1:4" ht="20.100000000000001" customHeight="1" x14ac:dyDescent="0.25">
      <c r="A52" s="7" t="s">
        <v>29</v>
      </c>
      <c r="B52" s="4" t="s">
        <v>30</v>
      </c>
      <c r="C52" s="2" t="s">
        <v>108</v>
      </c>
      <c r="D52" s="24" t="s">
        <v>135</v>
      </c>
    </row>
    <row r="53" spans="1:4" ht="20.100000000000001" customHeight="1" x14ac:dyDescent="0.25">
      <c r="A53" s="7" t="s">
        <v>31</v>
      </c>
      <c r="B53" s="4" t="s">
        <v>32</v>
      </c>
      <c r="C53" s="2" t="s">
        <v>10</v>
      </c>
      <c r="D53" s="24">
        <v>0</v>
      </c>
    </row>
    <row r="54" spans="1:4" ht="10.5" customHeight="1" x14ac:dyDescent="0.25">
      <c r="A54" s="7"/>
      <c r="B54" s="4"/>
      <c r="C54" s="2"/>
      <c r="D54" s="24"/>
    </row>
    <row r="55" spans="1:4" ht="20.100000000000001" customHeight="1" x14ac:dyDescent="0.25">
      <c r="A55" s="7" t="s">
        <v>29</v>
      </c>
      <c r="B55" s="4" t="s">
        <v>30</v>
      </c>
      <c r="C55" s="2" t="s">
        <v>108</v>
      </c>
      <c r="D55" s="24" t="s">
        <v>136</v>
      </c>
    </row>
    <row r="56" spans="1:4" ht="20.100000000000001" customHeight="1" x14ac:dyDescent="0.25">
      <c r="A56" s="7" t="s">
        <v>31</v>
      </c>
      <c r="B56" s="4" t="s">
        <v>32</v>
      </c>
      <c r="C56" s="2" t="s">
        <v>10</v>
      </c>
      <c r="D56" s="24">
        <v>280411.74</v>
      </c>
    </row>
    <row r="57" spans="1:4" ht="48" customHeight="1" x14ac:dyDescent="0.25">
      <c r="A57" s="7" t="s">
        <v>29</v>
      </c>
      <c r="B57" s="4" t="s">
        <v>30</v>
      </c>
      <c r="C57" s="2" t="s">
        <v>108</v>
      </c>
      <c r="D57" s="24" t="s">
        <v>129</v>
      </c>
    </row>
    <row r="58" spans="1:4" ht="20.100000000000001" customHeight="1" x14ac:dyDescent="0.25">
      <c r="A58" s="7" t="s">
        <v>31</v>
      </c>
      <c r="B58" s="4" t="s">
        <v>32</v>
      </c>
      <c r="C58" s="2" t="s">
        <v>10</v>
      </c>
      <c r="D58" s="24">
        <f>0.235*6537.7*12</f>
        <v>18436.313999999998</v>
      </c>
    </row>
    <row r="59" spans="1:4" s="9" customFormat="1" ht="11.25" customHeight="1" x14ac:dyDescent="0.25">
      <c r="A59" s="16"/>
      <c r="B59" s="16"/>
      <c r="C59" s="16"/>
      <c r="D59" s="25"/>
    </row>
    <row r="60" spans="1:4" ht="54.75" customHeight="1" x14ac:dyDescent="0.25">
      <c r="A60" s="7" t="s">
        <v>29</v>
      </c>
      <c r="B60" s="4" t="s">
        <v>30</v>
      </c>
      <c r="C60" s="2" t="s">
        <v>108</v>
      </c>
      <c r="D60" s="24" t="s">
        <v>130</v>
      </c>
    </row>
    <row r="61" spans="1:4" ht="20.100000000000001" customHeight="1" x14ac:dyDescent="0.25">
      <c r="A61" s="7" t="s">
        <v>31</v>
      </c>
      <c r="B61" s="4" t="s">
        <v>32</v>
      </c>
      <c r="C61" s="2" t="s">
        <v>10</v>
      </c>
      <c r="D61" s="24">
        <f>25.59*6537.7</f>
        <v>167299.74299999999</v>
      </c>
    </row>
    <row r="62" spans="1:4" ht="10.5" customHeight="1" x14ac:dyDescent="0.25">
      <c r="A62" s="7"/>
      <c r="B62" s="4"/>
      <c r="C62" s="2"/>
      <c r="D62" s="24"/>
    </row>
    <row r="63" spans="1:4" ht="20.100000000000001" customHeight="1" x14ac:dyDescent="0.25">
      <c r="A63" s="7" t="s">
        <v>29</v>
      </c>
      <c r="B63" s="4" t="s">
        <v>30</v>
      </c>
      <c r="C63" s="2" t="s">
        <v>108</v>
      </c>
      <c r="D63" s="26" t="s">
        <v>131</v>
      </c>
    </row>
    <row r="64" spans="1:4" ht="20.100000000000001" customHeight="1" x14ac:dyDescent="0.25">
      <c r="A64" s="7" t="s">
        <v>31</v>
      </c>
      <c r="B64" s="4" t="s">
        <v>32</v>
      </c>
      <c r="C64" s="2" t="s">
        <v>10</v>
      </c>
      <c r="D64" s="24">
        <f>34.45*6537.7</f>
        <v>225223.76500000001</v>
      </c>
    </row>
    <row r="65" spans="1:4" s="9" customFormat="1" ht="11.25" customHeight="1" x14ac:dyDescent="0.25">
      <c r="A65" s="16"/>
      <c r="B65" s="16"/>
      <c r="C65" s="16"/>
      <c r="D65" s="27"/>
    </row>
    <row r="66" spans="1:4" ht="20.100000000000001" customHeight="1" x14ac:dyDescent="0.25">
      <c r="A66" s="7" t="s">
        <v>29</v>
      </c>
      <c r="B66" s="4" t="s">
        <v>30</v>
      </c>
      <c r="C66" s="2" t="s">
        <v>108</v>
      </c>
      <c r="D66" s="26" t="s">
        <v>132</v>
      </c>
    </row>
    <row r="67" spans="1:4" ht="20.100000000000001" customHeight="1" x14ac:dyDescent="0.25">
      <c r="A67" s="7" t="s">
        <v>31</v>
      </c>
      <c r="B67" s="4" t="s">
        <v>32</v>
      </c>
      <c r="C67" s="2" t="s">
        <v>10</v>
      </c>
      <c r="D67" s="24">
        <f>6.04*6537.7</f>
        <v>39487.707999999999</v>
      </c>
    </row>
    <row r="68" spans="1:4" ht="10.5" customHeight="1" x14ac:dyDescent="0.25">
      <c r="A68" s="7"/>
      <c r="B68" s="4"/>
      <c r="C68" s="2"/>
      <c r="D68" s="24"/>
    </row>
    <row r="69" spans="1:4" ht="20.100000000000001" customHeight="1" x14ac:dyDescent="0.25">
      <c r="A69" s="7" t="s">
        <v>29</v>
      </c>
      <c r="B69" s="4" t="s">
        <v>30</v>
      </c>
      <c r="C69" s="2" t="s">
        <v>108</v>
      </c>
      <c r="D69" s="26" t="s">
        <v>133</v>
      </c>
    </row>
    <row r="70" spans="1:4" ht="20.100000000000001" customHeight="1" x14ac:dyDescent="0.25">
      <c r="A70" s="7" t="s">
        <v>31</v>
      </c>
      <c r="B70" s="4" t="s">
        <v>32</v>
      </c>
      <c r="C70" s="2" t="s">
        <v>10</v>
      </c>
      <c r="D70" s="24">
        <f>3.63*6537.7</f>
        <v>23731.850999999999</v>
      </c>
    </row>
    <row r="71" spans="1:4" s="9" customFormat="1" ht="11.25" customHeight="1" x14ac:dyDescent="0.25">
      <c r="A71" s="16"/>
      <c r="B71" s="16"/>
      <c r="C71" s="16"/>
      <c r="D71" s="22"/>
    </row>
    <row r="72" spans="1:4" s="9" customFormat="1" ht="45" customHeight="1" x14ac:dyDescent="0.25">
      <c r="A72" s="41" t="s">
        <v>33</v>
      </c>
      <c r="B72" s="42"/>
      <c r="C72" s="42"/>
      <c r="D72" s="43"/>
    </row>
    <row r="73" spans="1:4" ht="30" x14ac:dyDescent="0.25">
      <c r="A73" s="7" t="s">
        <v>34</v>
      </c>
      <c r="B73" s="4" t="s">
        <v>35</v>
      </c>
      <c r="C73" s="2" t="s">
        <v>108</v>
      </c>
      <c r="D73" s="23" t="s">
        <v>147</v>
      </c>
    </row>
    <row r="74" spans="1:4" ht="20.100000000000001" customHeight="1" x14ac:dyDescent="0.25">
      <c r="A74" s="7" t="s">
        <v>36</v>
      </c>
      <c r="B74" s="4" t="s">
        <v>37</v>
      </c>
      <c r="C74" s="2" t="s">
        <v>108</v>
      </c>
      <c r="D74" s="23" t="s">
        <v>139</v>
      </c>
    </row>
    <row r="75" spans="1:4" ht="20.100000000000001" customHeight="1" x14ac:dyDescent="0.25">
      <c r="A75" s="7" t="s">
        <v>38</v>
      </c>
      <c r="B75" s="4" t="s">
        <v>39</v>
      </c>
      <c r="C75" s="2" t="s">
        <v>108</v>
      </c>
      <c r="D75" s="23" t="s">
        <v>140</v>
      </c>
    </row>
    <row r="76" spans="1:4" ht="20.100000000000001" customHeight="1" x14ac:dyDescent="0.25">
      <c r="A76" s="7" t="s">
        <v>40</v>
      </c>
      <c r="B76" s="4" t="s">
        <v>41</v>
      </c>
      <c r="C76" s="2" t="s">
        <v>10</v>
      </c>
      <c r="D76" s="23">
        <v>13.6</v>
      </c>
    </row>
    <row r="77" spans="1:4" ht="30" x14ac:dyDescent="0.25">
      <c r="A77" s="7" t="s">
        <v>34</v>
      </c>
      <c r="B77" s="4" t="s">
        <v>35</v>
      </c>
      <c r="C77" s="2" t="s">
        <v>108</v>
      </c>
      <c r="D77" s="23" t="s">
        <v>124</v>
      </c>
    </row>
    <row r="78" spans="1:4" ht="20.100000000000001" customHeight="1" x14ac:dyDescent="0.25">
      <c r="A78" s="7" t="s">
        <v>36</v>
      </c>
      <c r="B78" s="4" t="s">
        <v>37</v>
      </c>
      <c r="C78" s="2" t="s">
        <v>108</v>
      </c>
      <c r="D78" s="23" t="s">
        <v>139</v>
      </c>
    </row>
    <row r="79" spans="1:4" ht="20.100000000000001" customHeight="1" x14ac:dyDescent="0.25">
      <c r="A79" s="7" t="s">
        <v>38</v>
      </c>
      <c r="B79" s="4" t="s">
        <v>39</v>
      </c>
      <c r="C79" s="2" t="s">
        <v>108</v>
      </c>
      <c r="D79" s="23" t="s">
        <v>140</v>
      </c>
    </row>
    <row r="80" spans="1:4" ht="20.100000000000001" customHeight="1" x14ac:dyDescent="0.25">
      <c r="A80" s="7" t="s">
        <v>40</v>
      </c>
      <c r="B80" s="4" t="s">
        <v>41</v>
      </c>
      <c r="C80" s="2" t="s">
        <v>10</v>
      </c>
      <c r="D80" s="23">
        <v>5.8</v>
      </c>
    </row>
    <row r="81" spans="1:4" ht="30" x14ac:dyDescent="0.25">
      <c r="A81" s="7" t="s">
        <v>34</v>
      </c>
      <c r="B81" s="4" t="s">
        <v>35</v>
      </c>
      <c r="C81" s="2" t="s">
        <v>108</v>
      </c>
      <c r="D81" s="23" t="s">
        <v>125</v>
      </c>
    </row>
    <row r="82" spans="1:4" ht="20.100000000000001" customHeight="1" x14ac:dyDescent="0.25">
      <c r="A82" s="7" t="s">
        <v>36</v>
      </c>
      <c r="B82" s="4" t="s">
        <v>37</v>
      </c>
      <c r="C82" s="2" t="s">
        <v>108</v>
      </c>
      <c r="D82" s="23" t="s">
        <v>141</v>
      </c>
    </row>
    <row r="83" spans="1:4" ht="20.100000000000001" customHeight="1" x14ac:dyDescent="0.25">
      <c r="A83" s="7" t="s">
        <v>38</v>
      </c>
      <c r="B83" s="4" t="s">
        <v>39</v>
      </c>
      <c r="C83" s="2" t="s">
        <v>108</v>
      </c>
      <c r="D83" s="23" t="s">
        <v>142</v>
      </c>
    </row>
    <row r="84" spans="1:4" ht="20.100000000000001" customHeight="1" x14ac:dyDescent="0.25">
      <c r="A84" s="7" t="s">
        <v>40</v>
      </c>
      <c r="B84" s="4" t="s">
        <v>41</v>
      </c>
      <c r="C84" s="2" t="s">
        <v>10</v>
      </c>
      <c r="D84" s="23">
        <v>181.75</v>
      </c>
    </row>
    <row r="85" spans="1:4" ht="30" x14ac:dyDescent="0.25">
      <c r="A85" s="7" t="s">
        <v>34</v>
      </c>
      <c r="B85" s="4" t="s">
        <v>35</v>
      </c>
      <c r="C85" s="2" t="s">
        <v>108</v>
      </c>
      <c r="D85" s="23" t="s">
        <v>126</v>
      </c>
    </row>
    <row r="86" spans="1:4" ht="20.100000000000001" customHeight="1" x14ac:dyDescent="0.25">
      <c r="A86" s="7" t="s">
        <v>36</v>
      </c>
      <c r="B86" s="4" t="s">
        <v>37</v>
      </c>
      <c r="C86" s="2" t="s">
        <v>108</v>
      </c>
      <c r="D86" s="23" t="s">
        <v>144</v>
      </c>
    </row>
    <row r="87" spans="1:4" ht="20.100000000000001" customHeight="1" x14ac:dyDescent="0.25">
      <c r="A87" s="7" t="s">
        <v>38</v>
      </c>
      <c r="B87" s="4" t="s">
        <v>39</v>
      </c>
      <c r="C87" s="2" t="s">
        <v>108</v>
      </c>
      <c r="D87" s="23" t="s">
        <v>140</v>
      </c>
    </row>
    <row r="88" spans="1:4" ht="20.100000000000001" customHeight="1" x14ac:dyDescent="0.25">
      <c r="A88" s="7" t="s">
        <v>40</v>
      </c>
      <c r="B88" s="4" t="s">
        <v>41</v>
      </c>
      <c r="C88" s="2" t="s">
        <v>10</v>
      </c>
      <c r="D88" s="23">
        <v>3.3</v>
      </c>
    </row>
    <row r="89" spans="1:4" ht="30" x14ac:dyDescent="0.25">
      <c r="A89" s="7" t="s">
        <v>34</v>
      </c>
      <c r="B89" s="4" t="s">
        <v>35</v>
      </c>
      <c r="C89" s="2" t="s">
        <v>108</v>
      </c>
      <c r="D89" s="28" t="s">
        <v>143</v>
      </c>
    </row>
    <row r="90" spans="1:4" ht="20.100000000000001" customHeight="1" x14ac:dyDescent="0.25">
      <c r="A90" s="7" t="s">
        <v>36</v>
      </c>
      <c r="B90" s="4" t="s">
        <v>37</v>
      </c>
      <c r="C90" s="2" t="s">
        <v>108</v>
      </c>
      <c r="D90" s="23" t="s">
        <v>144</v>
      </c>
    </row>
    <row r="91" spans="1:4" ht="20.100000000000001" customHeight="1" x14ac:dyDescent="0.25">
      <c r="A91" s="7" t="s">
        <v>38</v>
      </c>
      <c r="B91" s="4" t="s">
        <v>39</v>
      </c>
      <c r="C91" s="2" t="s">
        <v>108</v>
      </c>
      <c r="D91" s="23" t="s">
        <v>140</v>
      </c>
    </row>
    <row r="92" spans="1:4" ht="20.100000000000001" customHeight="1" x14ac:dyDescent="0.25">
      <c r="A92" s="7" t="s">
        <v>40</v>
      </c>
      <c r="B92" s="4" t="s">
        <v>41</v>
      </c>
      <c r="C92" s="2" t="s">
        <v>10</v>
      </c>
      <c r="D92" s="23">
        <v>0.5</v>
      </c>
    </row>
    <row r="93" spans="1:4" ht="30" x14ac:dyDescent="0.25">
      <c r="A93" s="7" t="s">
        <v>34</v>
      </c>
      <c r="B93" s="4" t="s">
        <v>35</v>
      </c>
      <c r="C93" s="2" t="s">
        <v>108</v>
      </c>
      <c r="D93" s="28" t="s">
        <v>127</v>
      </c>
    </row>
    <row r="94" spans="1:4" ht="20.100000000000001" customHeight="1" x14ac:dyDescent="0.25">
      <c r="A94" s="7" t="s">
        <v>36</v>
      </c>
      <c r="B94" s="4" t="s">
        <v>37</v>
      </c>
      <c r="C94" s="2" t="s">
        <v>108</v>
      </c>
      <c r="D94" s="23" t="s">
        <v>145</v>
      </c>
    </row>
    <row r="95" spans="1:4" ht="20.100000000000001" customHeight="1" x14ac:dyDescent="0.25">
      <c r="A95" s="7" t="s">
        <v>38</v>
      </c>
      <c r="B95" s="4" t="s">
        <v>39</v>
      </c>
      <c r="C95" s="2" t="s">
        <v>108</v>
      </c>
      <c r="D95" s="23" t="s">
        <v>142</v>
      </c>
    </row>
    <row r="96" spans="1:4" ht="20.100000000000001" customHeight="1" x14ac:dyDescent="0.25">
      <c r="A96" s="7" t="s">
        <v>40</v>
      </c>
      <c r="B96" s="4" t="s">
        <v>41</v>
      </c>
      <c r="C96" s="2" t="s">
        <v>10</v>
      </c>
      <c r="D96" s="29">
        <v>2250</v>
      </c>
    </row>
    <row r="97" spans="1:4" ht="30" x14ac:dyDescent="0.25">
      <c r="A97" s="7" t="s">
        <v>34</v>
      </c>
      <c r="B97" s="4" t="s">
        <v>35</v>
      </c>
      <c r="C97" s="2" t="s">
        <v>108</v>
      </c>
      <c r="D97" s="28" t="s">
        <v>151</v>
      </c>
    </row>
    <row r="98" spans="1:4" ht="20.100000000000001" customHeight="1" x14ac:dyDescent="0.25">
      <c r="A98" s="7" t="s">
        <v>36</v>
      </c>
      <c r="B98" s="4" t="s">
        <v>37</v>
      </c>
      <c r="C98" s="2" t="s">
        <v>108</v>
      </c>
      <c r="D98" s="23" t="s">
        <v>152</v>
      </c>
    </row>
    <row r="99" spans="1:4" ht="20.100000000000001" customHeight="1" x14ac:dyDescent="0.25">
      <c r="A99" s="7" t="s">
        <v>38</v>
      </c>
      <c r="B99" s="4" t="s">
        <v>39</v>
      </c>
      <c r="C99" s="2" t="s">
        <v>108</v>
      </c>
      <c r="D99" s="23" t="s">
        <v>140</v>
      </c>
    </row>
    <row r="100" spans="1:4" ht="20.100000000000001" customHeight="1" x14ac:dyDescent="0.25">
      <c r="A100" s="7" t="s">
        <v>40</v>
      </c>
      <c r="B100" s="4" t="s">
        <v>41</v>
      </c>
      <c r="C100" s="2" t="s">
        <v>10</v>
      </c>
      <c r="D100" s="29">
        <v>1.29</v>
      </c>
    </row>
    <row r="101" spans="1:4" ht="30" x14ac:dyDescent="0.25">
      <c r="A101" s="7" t="s">
        <v>34</v>
      </c>
      <c r="B101" s="4" t="s">
        <v>35</v>
      </c>
      <c r="C101" s="2" t="s">
        <v>108</v>
      </c>
      <c r="D101" s="28" t="s">
        <v>128</v>
      </c>
    </row>
    <row r="102" spans="1:4" ht="20.100000000000001" customHeight="1" x14ac:dyDescent="0.25">
      <c r="A102" s="7" t="s">
        <v>36</v>
      </c>
      <c r="B102" s="4" t="s">
        <v>37</v>
      </c>
      <c r="C102" s="2" t="s">
        <v>108</v>
      </c>
      <c r="D102" s="23" t="s">
        <v>141</v>
      </c>
    </row>
    <row r="103" spans="1:4" ht="20.100000000000001" customHeight="1" x14ac:dyDescent="0.25">
      <c r="A103" s="7" t="s">
        <v>38</v>
      </c>
      <c r="B103" s="4" t="s">
        <v>39</v>
      </c>
      <c r="C103" s="2" t="s">
        <v>108</v>
      </c>
      <c r="D103" s="23" t="s">
        <v>140</v>
      </c>
    </row>
    <row r="104" spans="1:4" ht="20.100000000000001" customHeight="1" x14ac:dyDescent="0.25">
      <c r="A104" s="7" t="s">
        <v>40</v>
      </c>
      <c r="B104" s="4" t="s">
        <v>41</v>
      </c>
      <c r="C104" s="2" t="s">
        <v>10</v>
      </c>
      <c r="D104" s="29">
        <v>23.99</v>
      </c>
    </row>
    <row r="105" spans="1:4" ht="30" x14ac:dyDescent="0.25">
      <c r="A105" s="7" t="s">
        <v>34</v>
      </c>
      <c r="B105" s="4" t="s">
        <v>35</v>
      </c>
      <c r="C105" s="2" t="s">
        <v>108</v>
      </c>
      <c r="D105" s="23" t="s">
        <v>136</v>
      </c>
    </row>
    <row r="106" spans="1:4" ht="20.100000000000001" customHeight="1" x14ac:dyDescent="0.25">
      <c r="A106" s="7" t="s">
        <v>36</v>
      </c>
      <c r="B106" s="4" t="s">
        <v>37</v>
      </c>
      <c r="C106" s="2" t="s">
        <v>108</v>
      </c>
      <c r="D106" s="23" t="s">
        <v>141</v>
      </c>
    </row>
    <row r="107" spans="1:4" ht="20.100000000000001" customHeight="1" x14ac:dyDescent="0.25">
      <c r="A107" s="7" t="s">
        <v>38</v>
      </c>
      <c r="B107" s="4" t="s">
        <v>39</v>
      </c>
      <c r="C107" s="2" t="s">
        <v>108</v>
      </c>
      <c r="D107" s="23" t="s">
        <v>140</v>
      </c>
    </row>
    <row r="108" spans="1:4" ht="20.100000000000001" customHeight="1" x14ac:dyDescent="0.25">
      <c r="A108" s="7" t="s">
        <v>40</v>
      </c>
      <c r="B108" s="4" t="s">
        <v>41</v>
      </c>
      <c r="C108" s="2" t="s">
        <v>10</v>
      </c>
      <c r="D108" s="23">
        <v>3.33</v>
      </c>
    </row>
    <row r="109" spans="1:4" ht="45" x14ac:dyDescent="0.25">
      <c r="A109" s="7" t="s">
        <v>34</v>
      </c>
      <c r="B109" s="4" t="s">
        <v>35</v>
      </c>
      <c r="C109" s="2" t="s">
        <v>108</v>
      </c>
      <c r="D109" s="23" t="s">
        <v>129</v>
      </c>
    </row>
    <row r="110" spans="1:4" ht="20.100000000000001" customHeight="1" x14ac:dyDescent="0.25">
      <c r="A110" s="7" t="s">
        <v>36</v>
      </c>
      <c r="B110" s="4" t="s">
        <v>37</v>
      </c>
      <c r="C110" s="2" t="s">
        <v>108</v>
      </c>
      <c r="D110" s="23" t="s">
        <v>146</v>
      </c>
    </row>
    <row r="111" spans="1:4" ht="20.100000000000001" customHeight="1" x14ac:dyDescent="0.25">
      <c r="A111" s="7" t="s">
        <v>38</v>
      </c>
      <c r="B111" s="4" t="s">
        <v>39</v>
      </c>
      <c r="C111" s="2" t="s">
        <v>108</v>
      </c>
      <c r="D111" s="23" t="s">
        <v>140</v>
      </c>
    </row>
    <row r="112" spans="1:4" ht="20.100000000000001" customHeight="1" x14ac:dyDescent="0.25">
      <c r="A112" s="7" t="s">
        <v>40</v>
      </c>
      <c r="B112" s="4" t="s">
        <v>41</v>
      </c>
      <c r="C112" s="2" t="s">
        <v>10</v>
      </c>
      <c r="D112" s="23">
        <v>2.35</v>
      </c>
    </row>
    <row r="113" spans="1:4" ht="45" x14ac:dyDescent="0.25">
      <c r="A113" s="7" t="s">
        <v>34</v>
      </c>
      <c r="B113" s="4" t="s">
        <v>35</v>
      </c>
      <c r="C113" s="2" t="s">
        <v>108</v>
      </c>
      <c r="D113" s="23" t="s">
        <v>130</v>
      </c>
    </row>
    <row r="114" spans="1:4" ht="20.100000000000001" customHeight="1" x14ac:dyDescent="0.25">
      <c r="A114" s="7" t="s">
        <v>36</v>
      </c>
      <c r="B114" s="4" t="s">
        <v>37</v>
      </c>
      <c r="C114" s="2" t="s">
        <v>108</v>
      </c>
      <c r="D114" s="23" t="s">
        <v>141</v>
      </c>
    </row>
    <row r="115" spans="1:4" ht="20.100000000000001" customHeight="1" x14ac:dyDescent="0.25">
      <c r="A115" s="7" t="s">
        <v>38</v>
      </c>
      <c r="B115" s="4" t="s">
        <v>39</v>
      </c>
      <c r="C115" s="2" t="s">
        <v>108</v>
      </c>
      <c r="D115" s="23" t="s">
        <v>140</v>
      </c>
    </row>
    <row r="116" spans="1:4" ht="20.100000000000001" customHeight="1" x14ac:dyDescent="0.25">
      <c r="A116" s="7" t="s">
        <v>40</v>
      </c>
      <c r="B116" s="4" t="s">
        <v>41</v>
      </c>
      <c r="C116" s="2" t="s">
        <v>10</v>
      </c>
      <c r="D116" s="23">
        <v>24.84</v>
      </c>
    </row>
    <row r="117" spans="1:4" ht="30" x14ac:dyDescent="0.25">
      <c r="A117" s="7" t="s">
        <v>34</v>
      </c>
      <c r="B117" s="4" t="s">
        <v>35</v>
      </c>
      <c r="C117" s="2" t="s">
        <v>108</v>
      </c>
      <c r="D117" s="28" t="s">
        <v>131</v>
      </c>
    </row>
    <row r="118" spans="1:4" ht="20.100000000000001" customHeight="1" x14ac:dyDescent="0.25">
      <c r="A118" s="7" t="s">
        <v>36</v>
      </c>
      <c r="B118" s="4" t="s">
        <v>37</v>
      </c>
      <c r="C118" s="2" t="s">
        <v>108</v>
      </c>
      <c r="D118" s="23" t="s">
        <v>141</v>
      </c>
    </row>
    <row r="119" spans="1:4" ht="20.100000000000001" customHeight="1" x14ac:dyDescent="0.25">
      <c r="A119" s="7" t="s">
        <v>38</v>
      </c>
      <c r="B119" s="4" t="s">
        <v>39</v>
      </c>
      <c r="C119" s="2" t="s">
        <v>108</v>
      </c>
      <c r="D119" s="23" t="s">
        <v>140</v>
      </c>
    </row>
    <row r="120" spans="1:4" ht="20.100000000000001" customHeight="1" x14ac:dyDescent="0.25">
      <c r="A120" s="7" t="s">
        <v>40</v>
      </c>
      <c r="B120" s="4" t="s">
        <v>41</v>
      </c>
      <c r="C120" s="2" t="s">
        <v>10</v>
      </c>
      <c r="D120" s="23">
        <v>36.450000000000003</v>
      </c>
    </row>
    <row r="121" spans="1:4" ht="30" x14ac:dyDescent="0.25">
      <c r="A121" s="7" t="s">
        <v>34</v>
      </c>
      <c r="B121" s="4" t="s">
        <v>35</v>
      </c>
      <c r="C121" s="2" t="s">
        <v>108</v>
      </c>
      <c r="D121" s="28" t="s">
        <v>132</v>
      </c>
    </row>
    <row r="122" spans="1:4" ht="20.100000000000001" customHeight="1" x14ac:dyDescent="0.25">
      <c r="A122" s="7" t="s">
        <v>36</v>
      </c>
      <c r="B122" s="4" t="s">
        <v>37</v>
      </c>
      <c r="C122" s="2" t="s">
        <v>108</v>
      </c>
      <c r="D122" s="23" t="s">
        <v>141</v>
      </c>
    </row>
    <row r="123" spans="1:4" ht="20.100000000000001" customHeight="1" x14ac:dyDescent="0.25">
      <c r="A123" s="7" t="s">
        <v>38</v>
      </c>
      <c r="B123" s="4" t="s">
        <v>39</v>
      </c>
      <c r="C123" s="2" t="s">
        <v>108</v>
      </c>
      <c r="D123" s="23" t="s">
        <v>140</v>
      </c>
    </row>
    <row r="124" spans="1:4" ht="20.100000000000001" customHeight="1" x14ac:dyDescent="0.25">
      <c r="A124" s="7" t="s">
        <v>40</v>
      </c>
      <c r="B124" s="4" t="s">
        <v>41</v>
      </c>
      <c r="C124" s="2" t="s">
        <v>10</v>
      </c>
      <c r="D124" s="23">
        <v>7.89</v>
      </c>
    </row>
    <row r="125" spans="1:4" ht="30" x14ac:dyDescent="0.25">
      <c r="A125" s="7" t="s">
        <v>34</v>
      </c>
      <c r="B125" s="4" t="s">
        <v>35</v>
      </c>
      <c r="C125" s="2" t="s">
        <v>108</v>
      </c>
      <c r="D125" s="28" t="s">
        <v>133</v>
      </c>
    </row>
    <row r="126" spans="1:4" ht="20.100000000000001" customHeight="1" x14ac:dyDescent="0.25">
      <c r="A126" s="7" t="s">
        <v>36</v>
      </c>
      <c r="B126" s="4" t="s">
        <v>37</v>
      </c>
      <c r="C126" s="2" t="s">
        <v>108</v>
      </c>
      <c r="D126" s="23" t="s">
        <v>141</v>
      </c>
    </row>
    <row r="127" spans="1:4" ht="20.100000000000001" customHeight="1" x14ac:dyDescent="0.25">
      <c r="A127" s="7" t="s">
        <v>38</v>
      </c>
      <c r="B127" s="4" t="s">
        <v>39</v>
      </c>
      <c r="C127" s="2" t="s">
        <v>108</v>
      </c>
      <c r="D127" s="23" t="s">
        <v>140</v>
      </c>
    </row>
    <row r="128" spans="1:4" ht="20.100000000000001" customHeight="1" x14ac:dyDescent="0.25">
      <c r="A128" s="7" t="s">
        <v>40</v>
      </c>
      <c r="B128" s="4" t="s">
        <v>41</v>
      </c>
      <c r="C128" s="2" t="s">
        <v>10</v>
      </c>
      <c r="D128" s="23">
        <v>2.52</v>
      </c>
    </row>
    <row r="129" spans="1:4" s="9" customFormat="1" ht="30" customHeight="1" x14ac:dyDescent="0.25">
      <c r="A129" s="36" t="s">
        <v>42</v>
      </c>
      <c r="B129" s="37"/>
      <c r="C129" s="37"/>
      <c r="D129" s="38"/>
    </row>
    <row r="130" spans="1:4" ht="20.100000000000001" customHeight="1" x14ac:dyDescent="0.25">
      <c r="A130" s="7" t="s">
        <v>43</v>
      </c>
      <c r="B130" s="4" t="s">
        <v>44</v>
      </c>
      <c r="C130" s="2" t="s">
        <v>45</v>
      </c>
      <c r="D130" s="23">
        <v>9</v>
      </c>
    </row>
    <row r="131" spans="1:4" ht="20.100000000000001" customHeight="1" x14ac:dyDescent="0.25">
      <c r="A131" s="7" t="s">
        <v>46</v>
      </c>
      <c r="B131" s="4" t="s">
        <v>47</v>
      </c>
      <c r="C131" s="2" t="s">
        <v>45</v>
      </c>
      <c r="D131" s="23">
        <v>9</v>
      </c>
    </row>
    <row r="132" spans="1:4" ht="20.100000000000001" customHeight="1" x14ac:dyDescent="0.25">
      <c r="A132" s="7" t="s">
        <v>48</v>
      </c>
      <c r="B132" s="4" t="s">
        <v>49</v>
      </c>
      <c r="C132" s="2" t="s">
        <v>45</v>
      </c>
      <c r="D132" s="23">
        <v>0</v>
      </c>
    </row>
    <row r="133" spans="1:4" ht="20.100000000000001" customHeight="1" x14ac:dyDescent="0.25">
      <c r="A133" s="7" t="s">
        <v>50</v>
      </c>
      <c r="B133" s="4" t="s">
        <v>51</v>
      </c>
      <c r="C133" s="2" t="s">
        <v>10</v>
      </c>
      <c r="D133" s="29">
        <v>0</v>
      </c>
    </row>
    <row r="134" spans="1:4" s="9" customFormat="1" ht="30" customHeight="1" x14ac:dyDescent="0.25">
      <c r="A134" s="36" t="s">
        <v>52</v>
      </c>
      <c r="B134" s="37"/>
      <c r="C134" s="37"/>
      <c r="D134" s="38"/>
    </row>
    <row r="135" spans="1:4" ht="20.100000000000001" customHeight="1" x14ac:dyDescent="0.25">
      <c r="A135" s="7" t="s">
        <v>53</v>
      </c>
      <c r="B135" s="15" t="s">
        <v>9</v>
      </c>
      <c r="C135" s="2" t="s">
        <v>10</v>
      </c>
      <c r="D135" s="29">
        <v>0</v>
      </c>
    </row>
    <row r="136" spans="1:4" ht="20.100000000000001" customHeight="1" x14ac:dyDescent="0.25">
      <c r="A136" s="7" t="s">
        <v>54</v>
      </c>
      <c r="B136" s="4" t="s">
        <v>11</v>
      </c>
      <c r="C136" s="2" t="s">
        <v>10</v>
      </c>
      <c r="D136" s="29">
        <v>0</v>
      </c>
    </row>
    <row r="137" spans="1:4" ht="20.100000000000001" customHeight="1" x14ac:dyDescent="0.25">
      <c r="A137" s="7" t="s">
        <v>55</v>
      </c>
      <c r="B137" s="4" t="s">
        <v>12</v>
      </c>
      <c r="C137" s="2" t="s">
        <v>10</v>
      </c>
      <c r="D137" s="29">
        <v>458293.48</v>
      </c>
    </row>
    <row r="138" spans="1:4" ht="20.100000000000001" customHeight="1" x14ac:dyDescent="0.25">
      <c r="A138" s="7" t="s">
        <v>56</v>
      </c>
      <c r="B138" s="15" t="s">
        <v>23</v>
      </c>
      <c r="C138" s="2" t="s">
        <v>10</v>
      </c>
      <c r="D138" s="29">
        <v>0</v>
      </c>
    </row>
    <row r="139" spans="1:4" ht="20.100000000000001" customHeight="1" x14ac:dyDescent="0.25">
      <c r="A139" s="7" t="s">
        <v>57</v>
      </c>
      <c r="B139" s="15" t="s">
        <v>25</v>
      </c>
      <c r="C139" s="2" t="s">
        <v>10</v>
      </c>
      <c r="D139" s="29">
        <v>0</v>
      </c>
    </row>
    <row r="140" spans="1:4" ht="20.100000000000001" customHeight="1" x14ac:dyDescent="0.25">
      <c r="A140" s="7" t="s">
        <v>58</v>
      </c>
      <c r="B140" s="4" t="s">
        <v>27</v>
      </c>
      <c r="C140" s="2" t="s">
        <v>10</v>
      </c>
      <c r="D140" s="29">
        <v>411966.94</v>
      </c>
    </row>
    <row r="141" spans="1:4" s="9" customFormat="1" ht="30" customHeight="1" x14ac:dyDescent="0.25">
      <c r="A141" s="35" t="s">
        <v>59</v>
      </c>
      <c r="B141" s="35"/>
      <c r="C141" s="35"/>
      <c r="D141" s="35"/>
    </row>
    <row r="142" spans="1:4" ht="20.100000000000001" customHeight="1" x14ac:dyDescent="0.25">
      <c r="A142" s="7" t="s">
        <v>60</v>
      </c>
      <c r="B142" s="3" t="s">
        <v>61</v>
      </c>
      <c r="C142" s="2" t="s">
        <v>108</v>
      </c>
      <c r="D142" s="23" t="s">
        <v>62</v>
      </c>
    </row>
    <row r="143" spans="1:4" ht="20.100000000000001" customHeight="1" x14ac:dyDescent="0.25">
      <c r="A143" s="7" t="s">
        <v>63</v>
      </c>
      <c r="B143" s="3" t="s">
        <v>39</v>
      </c>
      <c r="C143" s="2" t="s">
        <v>108</v>
      </c>
      <c r="D143" s="23" t="s">
        <v>64</v>
      </c>
    </row>
    <row r="144" spans="1:4" ht="30" customHeight="1" x14ac:dyDescent="0.25">
      <c r="A144" s="7" t="s">
        <v>65</v>
      </c>
      <c r="B144" s="3" t="s">
        <v>66</v>
      </c>
      <c r="C144" s="2" t="s">
        <v>67</v>
      </c>
      <c r="D144" s="24">
        <v>0</v>
      </c>
    </row>
    <row r="145" spans="1:4" ht="20.100000000000001" customHeight="1" x14ac:dyDescent="0.25">
      <c r="A145" s="7" t="s">
        <v>68</v>
      </c>
      <c r="B145" s="3" t="s">
        <v>69</v>
      </c>
      <c r="C145" s="2" t="s">
        <v>10</v>
      </c>
      <c r="D145" s="24">
        <v>169722</v>
      </c>
    </row>
    <row r="146" spans="1:4" ht="20.100000000000001" customHeight="1" x14ac:dyDescent="0.25">
      <c r="A146" s="7" t="s">
        <v>70</v>
      </c>
      <c r="B146" s="3" t="s">
        <v>71</v>
      </c>
      <c r="C146" s="2" t="s">
        <v>10</v>
      </c>
      <c r="D146" s="24">
        <v>155860</v>
      </c>
    </row>
    <row r="147" spans="1:4" ht="20.100000000000001" customHeight="1" x14ac:dyDescent="0.25">
      <c r="A147" s="7" t="s">
        <v>72</v>
      </c>
      <c r="B147" s="3" t="s">
        <v>73</v>
      </c>
      <c r="C147" s="2" t="s">
        <v>10</v>
      </c>
      <c r="D147" s="24">
        <f>D145-D146</f>
        <v>13862</v>
      </c>
    </row>
    <row r="148" spans="1:4" ht="30" customHeight="1" x14ac:dyDescent="0.25">
      <c r="A148" s="7" t="s">
        <v>74</v>
      </c>
      <c r="B148" s="3" t="s">
        <v>75</v>
      </c>
      <c r="C148" s="2" t="s">
        <v>10</v>
      </c>
      <c r="D148" s="24">
        <v>234441</v>
      </c>
    </row>
    <row r="149" spans="1:4" ht="20.100000000000001" customHeight="1" x14ac:dyDescent="0.25">
      <c r="A149" s="7" t="s">
        <v>76</v>
      </c>
      <c r="B149" s="3" t="s">
        <v>77</v>
      </c>
      <c r="C149" s="2" t="s">
        <v>10</v>
      </c>
      <c r="D149" s="21">
        <v>202932</v>
      </c>
    </row>
    <row r="150" spans="1:4" ht="30" customHeight="1" x14ac:dyDescent="0.25">
      <c r="A150" s="7" t="s">
        <v>78</v>
      </c>
      <c r="B150" s="3" t="s">
        <v>79</v>
      </c>
      <c r="C150" s="2" t="s">
        <v>10</v>
      </c>
      <c r="D150" s="24">
        <f>D148-D149</f>
        <v>31509</v>
      </c>
    </row>
    <row r="151" spans="1:4" ht="30" customHeight="1" x14ac:dyDescent="0.25">
      <c r="A151" s="7" t="s">
        <v>80</v>
      </c>
      <c r="B151" s="3" t="s">
        <v>81</v>
      </c>
      <c r="C151" s="2" t="s">
        <v>10</v>
      </c>
      <c r="D151" s="29">
        <v>0</v>
      </c>
    </row>
    <row r="152" spans="1:4" s="9" customFormat="1" ht="30" customHeight="1" x14ac:dyDescent="0.25">
      <c r="A152" s="35" t="s">
        <v>59</v>
      </c>
      <c r="B152" s="35"/>
      <c r="C152" s="35"/>
      <c r="D152" s="35"/>
    </row>
    <row r="153" spans="1:4" ht="20.100000000000001" customHeight="1" x14ac:dyDescent="0.25">
      <c r="A153" s="7" t="s">
        <v>60</v>
      </c>
      <c r="B153" s="3" t="s">
        <v>61</v>
      </c>
      <c r="C153" s="2" t="s">
        <v>108</v>
      </c>
      <c r="D153" s="23" t="s">
        <v>83</v>
      </c>
    </row>
    <row r="154" spans="1:4" ht="20.100000000000001" customHeight="1" x14ac:dyDescent="0.25">
      <c r="A154" s="7" t="s">
        <v>63</v>
      </c>
      <c r="B154" s="3" t="s">
        <v>39</v>
      </c>
      <c r="C154" s="2" t="s">
        <v>108</v>
      </c>
      <c r="D154" s="23" t="s">
        <v>123</v>
      </c>
    </row>
    <row r="155" spans="1:4" x14ac:dyDescent="0.25">
      <c r="A155" s="7" t="s">
        <v>65</v>
      </c>
      <c r="B155" s="3" t="s">
        <v>66</v>
      </c>
      <c r="C155" s="2" t="s">
        <v>67</v>
      </c>
      <c r="D155" s="30" t="s">
        <v>123</v>
      </c>
    </row>
    <row r="156" spans="1:4" ht="20.100000000000001" customHeight="1" x14ac:dyDescent="0.25">
      <c r="A156" s="7" t="s">
        <v>68</v>
      </c>
      <c r="B156" s="3" t="s">
        <v>69</v>
      </c>
      <c r="C156" s="2" t="s">
        <v>10</v>
      </c>
      <c r="D156" s="24">
        <v>560692.31999999995</v>
      </c>
    </row>
    <row r="157" spans="1:4" ht="20.100000000000001" customHeight="1" x14ac:dyDescent="0.25">
      <c r="A157" s="7" t="s">
        <v>70</v>
      </c>
      <c r="B157" s="3" t="s">
        <v>71</v>
      </c>
      <c r="C157" s="2" t="s">
        <v>10</v>
      </c>
      <c r="D157" s="24">
        <v>520427</v>
      </c>
    </row>
    <row r="158" spans="1:4" ht="20.100000000000001" customHeight="1" x14ac:dyDescent="0.25">
      <c r="A158" s="7" t="s">
        <v>72</v>
      </c>
      <c r="B158" s="3" t="s">
        <v>73</v>
      </c>
      <c r="C158" s="2" t="s">
        <v>10</v>
      </c>
      <c r="D158" s="24">
        <f>D156-D157</f>
        <v>40265.319999999949</v>
      </c>
    </row>
    <row r="159" spans="1:4" ht="30" x14ac:dyDescent="0.25">
      <c r="A159" s="7" t="s">
        <v>74</v>
      </c>
      <c r="B159" s="3" t="s">
        <v>75</v>
      </c>
      <c r="C159" s="2" t="s">
        <v>10</v>
      </c>
      <c r="D159" s="24">
        <v>583111</v>
      </c>
    </row>
    <row r="160" spans="1:4" ht="20.100000000000001" customHeight="1" x14ac:dyDescent="0.25">
      <c r="A160" s="7" t="s">
        <v>76</v>
      </c>
      <c r="B160" s="3" t="s">
        <v>77</v>
      </c>
      <c r="C160" s="2" t="s">
        <v>10</v>
      </c>
      <c r="D160" s="30">
        <v>259105</v>
      </c>
    </row>
    <row r="161" spans="1:4" ht="30" x14ac:dyDescent="0.25">
      <c r="A161" s="7" t="s">
        <v>78</v>
      </c>
      <c r="B161" s="3" t="s">
        <v>79</v>
      </c>
      <c r="C161" s="2" t="s">
        <v>10</v>
      </c>
      <c r="D161" s="24">
        <f>D159-D160</f>
        <v>324006</v>
      </c>
    </row>
    <row r="162" spans="1:4" ht="30" x14ac:dyDescent="0.25">
      <c r="A162" s="7" t="s">
        <v>80</v>
      </c>
      <c r="B162" s="3" t="s">
        <v>81</v>
      </c>
      <c r="C162" s="2" t="s">
        <v>10</v>
      </c>
      <c r="D162" s="29">
        <v>0</v>
      </c>
    </row>
    <row r="163" spans="1:4" s="9" customFormat="1" ht="30" customHeight="1" x14ac:dyDescent="0.25">
      <c r="A163" s="35" t="s">
        <v>59</v>
      </c>
      <c r="B163" s="35"/>
      <c r="C163" s="35"/>
      <c r="D163" s="35"/>
    </row>
    <row r="164" spans="1:4" ht="20.100000000000001" customHeight="1" x14ac:dyDescent="0.25">
      <c r="A164" s="7" t="s">
        <v>60</v>
      </c>
      <c r="B164" s="3" t="s">
        <v>61</v>
      </c>
      <c r="C164" s="2" t="s">
        <v>108</v>
      </c>
      <c r="D164" s="23" t="s">
        <v>82</v>
      </c>
    </row>
    <row r="165" spans="1:4" ht="20.100000000000001" customHeight="1" x14ac:dyDescent="0.25">
      <c r="A165" s="7" t="s">
        <v>63</v>
      </c>
      <c r="B165" s="3" t="s">
        <v>39</v>
      </c>
      <c r="C165" s="2" t="s">
        <v>108</v>
      </c>
      <c r="D165" s="23" t="s">
        <v>64</v>
      </c>
    </row>
    <row r="166" spans="1:4" x14ac:dyDescent="0.25">
      <c r="A166" s="7" t="s">
        <v>65</v>
      </c>
      <c r="B166" s="3" t="s">
        <v>66</v>
      </c>
      <c r="C166" s="2" t="s">
        <v>67</v>
      </c>
      <c r="D166" s="24">
        <v>0</v>
      </c>
    </row>
    <row r="167" spans="1:4" ht="20.100000000000001" customHeight="1" x14ac:dyDescent="0.25">
      <c r="A167" s="7" t="s">
        <v>68</v>
      </c>
      <c r="B167" s="3" t="s">
        <v>69</v>
      </c>
      <c r="C167" s="2" t="s">
        <v>10</v>
      </c>
      <c r="D167" s="24">
        <v>174463.49</v>
      </c>
    </row>
    <row r="168" spans="1:4" ht="20.100000000000001" customHeight="1" x14ac:dyDescent="0.25">
      <c r="A168" s="7" t="s">
        <v>70</v>
      </c>
      <c r="B168" s="3" t="s">
        <v>71</v>
      </c>
      <c r="C168" s="2" t="s">
        <v>10</v>
      </c>
      <c r="D168" s="24">
        <v>154442.82999999999</v>
      </c>
    </row>
    <row r="169" spans="1:4" ht="20.100000000000001" customHeight="1" x14ac:dyDescent="0.25">
      <c r="A169" s="7" t="s">
        <v>72</v>
      </c>
      <c r="B169" s="3" t="s">
        <v>73</v>
      </c>
      <c r="C169" s="2" t="s">
        <v>10</v>
      </c>
      <c r="D169" s="24">
        <f>D167-D168</f>
        <v>20020.660000000003</v>
      </c>
    </row>
    <row r="170" spans="1:4" ht="30" x14ac:dyDescent="0.25">
      <c r="A170" s="7" t="s">
        <v>74</v>
      </c>
      <c r="B170" s="3" t="s">
        <v>75</v>
      </c>
      <c r="C170" s="2" t="s">
        <v>10</v>
      </c>
      <c r="D170" s="24">
        <v>200162</v>
      </c>
    </row>
    <row r="171" spans="1:4" ht="20.100000000000001" customHeight="1" x14ac:dyDescent="0.25">
      <c r="A171" s="7" t="s">
        <v>76</v>
      </c>
      <c r="B171" s="3" t="s">
        <v>77</v>
      </c>
      <c r="C171" s="2" t="s">
        <v>10</v>
      </c>
      <c r="D171" s="21">
        <v>173261</v>
      </c>
    </row>
    <row r="172" spans="1:4" ht="30" customHeight="1" x14ac:dyDescent="0.25">
      <c r="A172" s="7" t="s">
        <v>78</v>
      </c>
      <c r="B172" s="3" t="s">
        <v>79</v>
      </c>
      <c r="C172" s="2" t="s">
        <v>10</v>
      </c>
      <c r="D172" s="24">
        <f>D170-D171</f>
        <v>26901</v>
      </c>
    </row>
    <row r="173" spans="1:4" ht="30" customHeight="1" x14ac:dyDescent="0.25">
      <c r="A173" s="7" t="s">
        <v>80</v>
      </c>
      <c r="B173" s="3" t="s">
        <v>81</v>
      </c>
      <c r="C173" s="2" t="s">
        <v>10</v>
      </c>
      <c r="D173" s="29">
        <v>0</v>
      </c>
    </row>
    <row r="174" spans="1:4" s="9" customFormat="1" ht="30" customHeight="1" x14ac:dyDescent="0.25">
      <c r="A174" s="35" t="s">
        <v>59</v>
      </c>
      <c r="B174" s="35"/>
      <c r="C174" s="35"/>
      <c r="D174" s="35"/>
    </row>
    <row r="175" spans="1:4" ht="20.100000000000001" customHeight="1" x14ac:dyDescent="0.25">
      <c r="A175" s="7" t="s">
        <v>60</v>
      </c>
      <c r="B175" s="3" t="s">
        <v>61</v>
      </c>
      <c r="C175" s="2" t="s">
        <v>108</v>
      </c>
      <c r="D175" s="23" t="s">
        <v>84</v>
      </c>
    </row>
    <row r="176" spans="1:4" ht="20.100000000000001" customHeight="1" x14ac:dyDescent="0.25">
      <c r="A176" s="7" t="s">
        <v>63</v>
      </c>
      <c r="B176" s="3" t="s">
        <v>39</v>
      </c>
      <c r="C176" s="2" t="s">
        <v>108</v>
      </c>
      <c r="D176" s="23" t="s">
        <v>122</v>
      </c>
    </row>
    <row r="177" spans="1:4" x14ac:dyDescent="0.25">
      <c r="A177" s="7" t="s">
        <v>65</v>
      </c>
      <c r="B177" s="3" t="s">
        <v>66</v>
      </c>
      <c r="C177" s="2" t="s">
        <v>67</v>
      </c>
      <c r="D177" s="30">
        <f>[1]ерц!$FO$14</f>
        <v>0</v>
      </c>
    </row>
    <row r="178" spans="1:4" ht="20.100000000000001" customHeight="1" x14ac:dyDescent="0.25">
      <c r="A178" s="7" t="s">
        <v>68</v>
      </c>
      <c r="B178" s="3" t="s">
        <v>69</v>
      </c>
      <c r="C178" s="2" t="s">
        <v>10</v>
      </c>
      <c r="D178" s="24">
        <v>240744</v>
      </c>
    </row>
    <row r="179" spans="1:4" ht="20.100000000000001" customHeight="1" x14ac:dyDescent="0.25">
      <c r="A179" s="7" t="s">
        <v>70</v>
      </c>
      <c r="B179" s="3" t="s">
        <v>71</v>
      </c>
      <c r="C179" s="2" t="s">
        <v>10</v>
      </c>
      <c r="D179" s="21">
        <v>85004</v>
      </c>
    </row>
    <row r="180" spans="1:4" ht="20.100000000000001" customHeight="1" x14ac:dyDescent="0.25">
      <c r="A180" s="7" t="s">
        <v>72</v>
      </c>
      <c r="B180" s="3" t="s">
        <v>73</v>
      </c>
      <c r="C180" s="2" t="s">
        <v>10</v>
      </c>
      <c r="D180" s="21">
        <f>D178-D179</f>
        <v>155740</v>
      </c>
    </row>
    <row r="181" spans="1:4" ht="30" x14ac:dyDescent="0.25">
      <c r="A181" s="7" t="s">
        <v>74</v>
      </c>
      <c r="B181" s="3" t="s">
        <v>75</v>
      </c>
      <c r="C181" s="2" t="s">
        <v>10</v>
      </c>
      <c r="D181" s="21">
        <v>327717</v>
      </c>
    </row>
    <row r="182" spans="1:4" ht="20.100000000000001" customHeight="1" x14ac:dyDescent="0.25">
      <c r="A182" s="7" t="s">
        <v>76</v>
      </c>
      <c r="B182" s="3" t="s">
        <v>77</v>
      </c>
      <c r="C182" s="2" t="s">
        <v>10</v>
      </c>
      <c r="D182" s="21">
        <v>131683</v>
      </c>
    </row>
    <row r="183" spans="1:4" ht="30" x14ac:dyDescent="0.25">
      <c r="A183" s="7" t="s">
        <v>78</v>
      </c>
      <c r="B183" s="3" t="s">
        <v>79</v>
      </c>
      <c r="C183" s="2" t="s">
        <v>10</v>
      </c>
      <c r="D183" s="21">
        <f>D181-D182</f>
        <v>196034</v>
      </c>
    </row>
    <row r="184" spans="1:4" ht="30" x14ac:dyDescent="0.25">
      <c r="A184" s="7" t="s">
        <v>80</v>
      </c>
      <c r="B184" s="3" t="s">
        <v>81</v>
      </c>
      <c r="C184" s="2" t="s">
        <v>10</v>
      </c>
      <c r="D184" s="31" t="s">
        <v>138</v>
      </c>
    </row>
    <row r="185" spans="1:4" s="9" customFormat="1" ht="30" customHeight="1" x14ac:dyDescent="0.25">
      <c r="A185" s="35" t="s">
        <v>59</v>
      </c>
      <c r="B185" s="35"/>
      <c r="C185" s="35"/>
      <c r="D185" s="35"/>
    </row>
    <row r="186" spans="1:4" ht="20.100000000000001" customHeight="1" x14ac:dyDescent="0.25">
      <c r="A186" s="7" t="s">
        <v>60</v>
      </c>
      <c r="B186" s="3" t="s">
        <v>61</v>
      </c>
      <c r="C186" s="2" t="s">
        <v>108</v>
      </c>
      <c r="D186" s="23" t="s">
        <v>119</v>
      </c>
    </row>
    <row r="187" spans="1:4" ht="20.100000000000001" customHeight="1" x14ac:dyDescent="0.25">
      <c r="A187" s="7" t="s">
        <v>63</v>
      </c>
      <c r="B187" s="3" t="s">
        <v>39</v>
      </c>
      <c r="C187" s="2" t="s">
        <v>108</v>
      </c>
      <c r="D187" s="23" t="s">
        <v>85</v>
      </c>
    </row>
    <row r="188" spans="1:4" x14ac:dyDescent="0.25">
      <c r="A188" s="7" t="s">
        <v>65</v>
      </c>
      <c r="B188" s="3" t="s">
        <v>66</v>
      </c>
      <c r="C188" s="2" t="s">
        <v>67</v>
      </c>
      <c r="D188" s="24">
        <v>0</v>
      </c>
    </row>
    <row r="189" spans="1:4" ht="20.100000000000001" customHeight="1" x14ac:dyDescent="0.25">
      <c r="A189" s="7" t="s">
        <v>68</v>
      </c>
      <c r="B189" s="3" t="s">
        <v>69</v>
      </c>
      <c r="C189" s="2" t="s">
        <v>10</v>
      </c>
      <c r="D189" s="24">
        <v>744898</v>
      </c>
    </row>
    <row r="190" spans="1:4" ht="20.100000000000001" customHeight="1" x14ac:dyDescent="0.25">
      <c r="A190" s="7" t="s">
        <v>70</v>
      </c>
      <c r="B190" s="3" t="s">
        <v>71</v>
      </c>
      <c r="C190" s="2" t="s">
        <v>10</v>
      </c>
      <c r="D190" s="24">
        <v>680212</v>
      </c>
    </row>
    <row r="191" spans="1:4" ht="20.100000000000001" customHeight="1" x14ac:dyDescent="0.25">
      <c r="A191" s="7" t="s">
        <v>72</v>
      </c>
      <c r="B191" s="3" t="s">
        <v>73</v>
      </c>
      <c r="C191" s="2" t="s">
        <v>10</v>
      </c>
      <c r="D191" s="24">
        <f>D189-D190</f>
        <v>64686</v>
      </c>
    </row>
    <row r="192" spans="1:4" ht="30" x14ac:dyDescent="0.25">
      <c r="A192" s="7" t="s">
        <v>74</v>
      </c>
      <c r="B192" s="3" t="s">
        <v>75</v>
      </c>
      <c r="C192" s="2" t="s">
        <v>10</v>
      </c>
      <c r="D192" s="24">
        <v>947477</v>
      </c>
    </row>
    <row r="193" spans="1:4" ht="20.100000000000001" customHeight="1" x14ac:dyDescent="0.25">
      <c r="A193" s="7" t="s">
        <v>76</v>
      </c>
      <c r="B193" s="3" t="s">
        <v>77</v>
      </c>
      <c r="C193" s="2" t="s">
        <v>10</v>
      </c>
      <c r="D193" s="24">
        <v>421011</v>
      </c>
    </row>
    <row r="194" spans="1:4" ht="30" x14ac:dyDescent="0.25">
      <c r="A194" s="7" t="s">
        <v>78</v>
      </c>
      <c r="B194" s="3" t="s">
        <v>79</v>
      </c>
      <c r="C194" s="2" t="s">
        <v>10</v>
      </c>
      <c r="D194" s="24">
        <f>D192-D193</f>
        <v>526466</v>
      </c>
    </row>
    <row r="195" spans="1:4" ht="30" x14ac:dyDescent="0.25">
      <c r="A195" s="7" t="s">
        <v>80</v>
      </c>
      <c r="B195" s="3" t="s">
        <v>81</v>
      </c>
      <c r="C195" s="2" t="s">
        <v>10</v>
      </c>
      <c r="D195" s="32">
        <v>0</v>
      </c>
    </row>
    <row r="196" spans="1:4" ht="31.5" customHeight="1" x14ac:dyDescent="0.25">
      <c r="A196" s="35" t="s">
        <v>59</v>
      </c>
      <c r="B196" s="35"/>
      <c r="C196" s="35"/>
      <c r="D196" s="35"/>
    </row>
    <row r="197" spans="1:4" ht="20.100000000000001" customHeight="1" x14ac:dyDescent="0.25">
      <c r="A197" s="7" t="s">
        <v>60</v>
      </c>
      <c r="B197" s="3" t="s">
        <v>61</v>
      </c>
      <c r="C197" s="2" t="s">
        <v>108</v>
      </c>
      <c r="D197" s="23" t="s">
        <v>120</v>
      </c>
    </row>
    <row r="198" spans="1:4" ht="20.100000000000001" customHeight="1" x14ac:dyDescent="0.25">
      <c r="A198" s="7" t="s">
        <v>63</v>
      </c>
      <c r="B198" s="3" t="s">
        <v>39</v>
      </c>
      <c r="C198" s="2" t="s">
        <v>108</v>
      </c>
      <c r="D198" s="23" t="s">
        <v>121</v>
      </c>
    </row>
    <row r="199" spans="1:4" x14ac:dyDescent="0.25">
      <c r="A199" s="7" t="s">
        <v>65</v>
      </c>
      <c r="B199" s="3" t="s">
        <v>66</v>
      </c>
      <c r="C199" s="2" t="s">
        <v>67</v>
      </c>
      <c r="D199" s="33">
        <v>0</v>
      </c>
    </row>
    <row r="200" spans="1:4" ht="20.100000000000001" customHeight="1" x14ac:dyDescent="0.25">
      <c r="A200" s="7" t="s">
        <v>68</v>
      </c>
      <c r="B200" s="3" t="s">
        <v>69</v>
      </c>
      <c r="C200" s="2" t="s">
        <v>10</v>
      </c>
      <c r="D200" s="21">
        <v>33686.949999999997</v>
      </c>
    </row>
    <row r="201" spans="1:4" ht="20.100000000000001" customHeight="1" x14ac:dyDescent="0.25">
      <c r="A201" s="7" t="s">
        <v>70</v>
      </c>
      <c r="B201" s="3" t="s">
        <v>71</v>
      </c>
      <c r="C201" s="2" t="s">
        <v>10</v>
      </c>
      <c r="D201" s="21">
        <v>21938</v>
      </c>
    </row>
    <row r="202" spans="1:4" ht="20.100000000000001" customHeight="1" x14ac:dyDescent="0.25">
      <c r="A202" s="7" t="s">
        <v>72</v>
      </c>
      <c r="B202" s="3" t="s">
        <v>73</v>
      </c>
      <c r="C202" s="2" t="s">
        <v>10</v>
      </c>
      <c r="D202" s="21">
        <f>D200-D201</f>
        <v>11748.949999999997</v>
      </c>
    </row>
    <row r="203" spans="1:4" ht="30" x14ac:dyDescent="0.25">
      <c r="A203" s="7" t="s">
        <v>74</v>
      </c>
      <c r="B203" s="3" t="s">
        <v>75</v>
      </c>
      <c r="C203" s="2" t="s">
        <v>10</v>
      </c>
      <c r="D203" s="21">
        <v>107263</v>
      </c>
    </row>
    <row r="204" spans="1:4" ht="20.100000000000001" customHeight="1" x14ac:dyDescent="0.25">
      <c r="A204" s="7" t="s">
        <v>76</v>
      </c>
      <c r="B204" s="3" t="s">
        <v>77</v>
      </c>
      <c r="C204" s="2" t="s">
        <v>10</v>
      </c>
      <c r="D204" s="21">
        <v>90568</v>
      </c>
    </row>
    <row r="205" spans="1:4" ht="30" customHeight="1" x14ac:dyDescent="0.25">
      <c r="A205" s="7" t="s">
        <v>78</v>
      </c>
      <c r="B205" s="3" t="s">
        <v>79</v>
      </c>
      <c r="C205" s="2" t="s">
        <v>10</v>
      </c>
      <c r="D205" s="21">
        <f>D203-D204</f>
        <v>16695</v>
      </c>
    </row>
    <row r="206" spans="1:4" ht="30" x14ac:dyDescent="0.25">
      <c r="A206" s="7" t="s">
        <v>80</v>
      </c>
      <c r="B206" s="3" t="s">
        <v>81</v>
      </c>
      <c r="C206" s="2" t="s">
        <v>10</v>
      </c>
      <c r="D206" s="33" t="s">
        <v>134</v>
      </c>
    </row>
    <row r="207" spans="1:4" s="9" customFormat="1" ht="30" customHeight="1" x14ac:dyDescent="0.25">
      <c r="A207" s="35" t="s">
        <v>86</v>
      </c>
      <c r="B207" s="35"/>
      <c r="C207" s="35"/>
      <c r="D207" s="35"/>
    </row>
    <row r="208" spans="1:4" ht="20.100000000000001" customHeight="1" x14ac:dyDescent="0.25">
      <c r="A208" s="7" t="s">
        <v>87</v>
      </c>
      <c r="B208" s="4" t="s">
        <v>44</v>
      </c>
      <c r="C208" s="2" t="s">
        <v>45</v>
      </c>
      <c r="D208" s="23">
        <v>19</v>
      </c>
    </row>
    <row r="209" spans="1:4" ht="20.100000000000001" customHeight="1" x14ac:dyDescent="0.25">
      <c r="A209" s="7" t="s">
        <v>88</v>
      </c>
      <c r="B209" s="4" t="s">
        <v>47</v>
      </c>
      <c r="C209" s="2" t="s">
        <v>45</v>
      </c>
      <c r="D209" s="23">
        <v>19</v>
      </c>
    </row>
    <row r="210" spans="1:4" ht="20.100000000000001" customHeight="1" x14ac:dyDescent="0.25">
      <c r="A210" s="7" t="s">
        <v>89</v>
      </c>
      <c r="B210" s="4" t="s">
        <v>49</v>
      </c>
      <c r="C210" s="2" t="s">
        <v>108</v>
      </c>
      <c r="D210" s="23">
        <v>0</v>
      </c>
    </row>
    <row r="211" spans="1:4" ht="20.100000000000001" customHeight="1" x14ac:dyDescent="0.25">
      <c r="A211" s="7" t="s">
        <v>90</v>
      </c>
      <c r="B211" s="4" t="s">
        <v>51</v>
      </c>
      <c r="C211" s="2" t="s">
        <v>10</v>
      </c>
      <c r="D211" s="23">
        <v>0</v>
      </c>
    </row>
    <row r="212" spans="1:4" s="9" customFormat="1" ht="30" customHeight="1" x14ac:dyDescent="0.25">
      <c r="A212" s="35" t="s">
        <v>118</v>
      </c>
      <c r="B212" s="35"/>
      <c r="C212" s="35"/>
      <c r="D212" s="35"/>
    </row>
    <row r="213" spans="1:4" ht="20.100000000000001" customHeight="1" x14ac:dyDescent="0.25">
      <c r="A213" s="7" t="s">
        <v>91</v>
      </c>
      <c r="B213" s="3" t="s">
        <v>92</v>
      </c>
      <c r="C213" s="2" t="s">
        <v>45</v>
      </c>
      <c r="D213" s="24">
        <v>87</v>
      </c>
    </row>
    <row r="214" spans="1:4" ht="20.100000000000001" customHeight="1" x14ac:dyDescent="0.25">
      <c r="A214" s="7" t="s">
        <v>93</v>
      </c>
      <c r="B214" s="3" t="s">
        <v>94</v>
      </c>
      <c r="C214" s="2" t="s">
        <v>95</v>
      </c>
      <c r="D214" s="24">
        <v>0</v>
      </c>
    </row>
    <row r="215" spans="1:4" ht="30" x14ac:dyDescent="0.25">
      <c r="A215" s="7" t="s">
        <v>96</v>
      </c>
      <c r="B215" s="3" t="s">
        <v>97</v>
      </c>
      <c r="C215" s="2" t="s">
        <v>10</v>
      </c>
      <c r="D215" s="24">
        <v>725566.95</v>
      </c>
    </row>
  </sheetData>
  <mergeCells count="14">
    <mergeCell ref="A134:D134"/>
    <mergeCell ref="A1:D1"/>
    <mergeCell ref="A8:D8"/>
    <mergeCell ref="A26:D26"/>
    <mergeCell ref="A72:D72"/>
    <mergeCell ref="A129:D129"/>
    <mergeCell ref="A212:D212"/>
    <mergeCell ref="A196:D196"/>
    <mergeCell ref="A141:D141"/>
    <mergeCell ref="A152:D152"/>
    <mergeCell ref="A163:D163"/>
    <mergeCell ref="A174:D174"/>
    <mergeCell ref="A185:D185"/>
    <mergeCell ref="A207:D207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Форма 2.8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2017-05-03T09:15:27Z</dcterms:modified>
</cp:coreProperties>
</file>