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195" i="1" l="1"/>
  <c r="D184" i="1"/>
  <c r="D173" i="1"/>
  <c r="D162" i="1"/>
  <c r="D151" i="1"/>
  <c r="D70" i="1"/>
  <c r="D67" i="1"/>
  <c r="D64" i="1"/>
  <c r="D61" i="1"/>
  <c r="D58" i="1" l="1"/>
  <c r="D25" i="1"/>
  <c r="D16" i="1"/>
  <c r="D12" i="1"/>
  <c r="D198" i="1" l="1"/>
  <c r="D187" i="1"/>
  <c r="D176" i="1"/>
  <c r="D165" i="1"/>
  <c r="D154" i="1"/>
  <c r="D144" i="1"/>
  <c r="D56" i="1"/>
  <c r="D22" i="1" l="1"/>
</calcChain>
</file>

<file path=xl/sharedStrings.xml><?xml version="1.0" encoding="utf-8"?>
<sst xmlns="http://schemas.openxmlformats.org/spreadsheetml/2006/main" count="663" uniqueCount="151">
  <si>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</si>
  <si>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</si>
  <si>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</si>
  <si>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</si>
  <si>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</si>
  <si>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</si>
  <si>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</si>
  <si>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</si>
  <si>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</si>
  <si>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</si>
  <si>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</si>
  <si>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</si>
  <si>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</si>
  <si>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</si>
  <si>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</si>
  <si>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</si>
  <si>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</si>
  <si>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</si>
  <si>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</si>
  <si>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</si>
  <si>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</si>
  <si>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</si>
  <si>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</si>
  <si>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</si>
  <si>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</si>
  <si>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</si>
  <si>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</si>
  <si>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</si>
  <si>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</si>
  <si>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</si>
  <si>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</si>
  <si>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</si>
  <si>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</si>
  <si>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</si>
  <si>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</si>
  <si>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</si>
  <si>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</si>
  <si>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</si>
  <si>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</si>
  <si>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</si>
  <si>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</si>
  <si>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</si>
  <si>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</si>
  <si>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</si>
  <si>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</si>
  <si>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</si>
  <si>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</si>
  <si>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</si>
  <si>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</si>
  <si>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</si>
  <si>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</si>
  <si>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</si>
  <si>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</si>
  <si>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</si>
  <si>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</si>
  <si>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</si>
  <si>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</si>
  <si>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</si>
  <si>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</si>
  <si>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</si>
  <si>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</si>
  <si>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</si>
  <si>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</si>
  <si>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</si>
  <si>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</si>
  <si>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</si>
  <si>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</si>
  <si>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</si>
  <si>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</si>
  <si>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</si>
  <si>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</si>
  <si>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</si>
  <si>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</si>
  <si>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</si>
  <si>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</si>
  <si>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</si>
  <si>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</si>
  <si>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</si>
  <si>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</si>
  <si>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</si>
  <si>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</si>
  <si>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</si>
  <si>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</si>
  <si>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</si>
  <si>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</si>
  <si>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</si>
  <si>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</si>
  <si>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</si>
  <si>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</si>
  <si>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</si>
  <si>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</si>
  <si>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</si>
  <si>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</si>
  <si>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</si>
  <si>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</si>
  <si>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</si>
  <si>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</si>
  <si>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</si>
  <si>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</si>
  <si>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</si>
  <si>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</si>
  <si>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</si>
  <si>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</si>
  <si>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</si>
  <si>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</si>
  <si>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</si>
  <si>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</si>
  <si>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</si>
  <si>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</si>
  <si>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</si>
  <si>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</si>
  <si>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</si>
  <si>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</si>
  <si>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</si>
  <si>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</si>
  <si>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</si>
  <si>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</si>
  <si>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</si>
  <si>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</si>
  <si>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</si>
  <si>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</si>
  <si>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</si>
  <si>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</si>
  <si>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</si>
  <si>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</si>
  <si>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</si>
  <si>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</si>
  <si>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</si>
  <si>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</si>
  <si>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</si>
  <si>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</si>
  <si>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</si>
  <si>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</si>
  <si>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</si>
  <si>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</si>
  <si>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</si>
  <si>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</si>
  <si>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</si>
  <si>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</si>
  <si>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</si>
  <si>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</si>
  <si>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</si>
  <si>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</si>
  <si>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</si>
  <si>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</si>
  <si>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2 раза в год</t>
  </si>
  <si>
    <t>Постоянно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</si>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</sst>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esktop/&#1054;&#1090;&#1095;&#1077;&#1090;%20&#1087;&#1086;%20&#1076;&#1086;&#1084;&#1072;&#1084;/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8">
          <cell r="I8">
            <v>881506.79</v>
          </cell>
        </row>
        <row r="11">
          <cell r="P11">
            <v>942949.12</v>
          </cell>
          <cell r="W11">
            <v>611628.49</v>
          </cell>
          <cell r="GP11">
            <v>12565.8</v>
          </cell>
        </row>
      </sheetData>
      <sheetData sheetId="1" refreshError="1"/>
      <sheetData sheetId="2" refreshError="1"/>
      <sheetData sheetId="3" refreshError="1">
        <row r="30">
          <cell r="B30">
            <v>225598.65</v>
          </cell>
        </row>
        <row r="131">
          <cell r="H131">
            <v>1887.2945454545452</v>
          </cell>
        </row>
        <row r="147">
          <cell r="H147">
            <v>829.09090909090901</v>
          </cell>
        </row>
        <row r="148">
          <cell r="H148">
            <v>6857.1490909090908</v>
          </cell>
        </row>
        <row r="149">
          <cell r="H149">
            <v>3432.883636363636</v>
          </cell>
        </row>
        <row r="151">
          <cell r="H151">
            <v>41858.432727272724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57" workbookViewId="0">
      <selection activeCell="H59" sqref="H59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7" customWidth="1"/>
  </cols>
  <sheetData>
    <row r="1" spans="1:4" ht="45" customHeight="1" x14ac:dyDescent="0.25">
      <c r="A1" s="29" t="s">
        <v>0</v>
      </c>
      <c r="B1" s="29"/>
      <c r="C1" s="29"/>
      <c r="D1" s="29"/>
    </row>
    <row r="2" spans="1:4" x14ac:dyDescent="0.25">
      <c r="A2" s="6"/>
      <c r="B2" s="1"/>
      <c r="C2" s="1"/>
      <c r="D2" s="34"/>
    </row>
    <row r="3" spans="1:4" ht="15.75" thickBot="1" x14ac:dyDescent="0.3">
      <c r="A3" s="6"/>
      <c r="B3" s="1"/>
      <c r="C3" s="1"/>
      <c r="D3" s="34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35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6" t="s">
        <v>148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7" t="s">
        <v>149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7" t="s">
        <v>150</v>
      </c>
    </row>
    <row r="8" spans="1:4" ht="30" customHeight="1" x14ac:dyDescent="0.25">
      <c r="A8" s="30" t="s">
        <v>8</v>
      </c>
      <c r="B8" s="30"/>
      <c r="C8" s="30"/>
      <c r="D8" s="30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8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8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8">
        <v>624194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8">
        <f>D13+D14+D15</f>
        <v>1822450.32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8">
        <v>1822450.32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8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8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8">
        <f>D17+D18+D19+D20+D21</f>
        <v>1516196.78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8">
        <v>1496996.78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8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8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8">
        <v>19200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8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8">
        <f>D16</f>
        <v>1516196.78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8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8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8">
        <f>D11+D12-D16</f>
        <v>930447.54000000027</v>
      </c>
    </row>
    <row r="26" spans="1:4" s="9" customFormat="1" ht="30" customHeight="1" x14ac:dyDescent="0.25">
      <c r="A26" s="24" t="s">
        <v>28</v>
      </c>
      <c r="B26" s="24"/>
      <c r="C26" s="24"/>
      <c r="D26" s="24"/>
    </row>
    <row r="27" spans="1:4" s="9" customFormat="1" ht="11.25" customHeight="1" x14ac:dyDescent="0.25">
      <c r="A27" s="16"/>
      <c r="B27" s="16"/>
      <c r="C27" s="16"/>
      <c r="D27" s="23"/>
    </row>
    <row r="28" spans="1:4" ht="18.75" customHeight="1" x14ac:dyDescent="0.25">
      <c r="A28" s="7" t="s">
        <v>29</v>
      </c>
      <c r="B28" s="4" t="s">
        <v>30</v>
      </c>
      <c r="C28" s="2" t="s">
        <v>108</v>
      </c>
      <c r="D28" s="39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9">
        <v>280086.56</v>
      </c>
    </row>
    <row r="30" spans="1:4" ht="10.5" customHeight="1" x14ac:dyDescent="0.25">
      <c r="A30" s="7"/>
      <c r="B30" s="4"/>
      <c r="C30" s="2"/>
      <c r="D30" s="39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9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9">
        <v>240360.12</v>
      </c>
    </row>
    <row r="33" spans="1:4" s="9" customFormat="1" ht="11.25" customHeight="1" x14ac:dyDescent="0.25">
      <c r="A33" s="16"/>
      <c r="B33" s="16"/>
      <c r="C33" s="16"/>
      <c r="D33" s="40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9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9">
        <v>83498.94</v>
      </c>
    </row>
    <row r="36" spans="1:4" ht="10.5" customHeight="1" x14ac:dyDescent="0.25">
      <c r="A36" s="7"/>
      <c r="B36" s="4"/>
      <c r="C36" s="2"/>
      <c r="D36" s="39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9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9">
        <v>347837.49</v>
      </c>
    </row>
    <row r="39" spans="1:4" s="9" customFormat="1" ht="11.25" customHeight="1" x14ac:dyDescent="0.25">
      <c r="A39" s="16"/>
      <c r="B39" s="16"/>
      <c r="C39" s="16"/>
      <c r="D39" s="40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41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9">
        <v>52702.65</v>
      </c>
    </row>
    <row r="42" spans="1:4" ht="10.5" customHeight="1" x14ac:dyDescent="0.25">
      <c r="A42" s="7"/>
      <c r="B42" s="4"/>
      <c r="C42" s="2"/>
      <c r="D42" s="39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41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9">
        <v>27000</v>
      </c>
    </row>
    <row r="45" spans="1:4" s="9" customFormat="1" ht="11.25" customHeight="1" x14ac:dyDescent="0.25">
      <c r="A45" s="16"/>
      <c r="B45" s="16"/>
      <c r="C45" s="16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41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9">
        <v>0</v>
      </c>
    </row>
    <row r="48" spans="1:4" ht="10.5" customHeight="1" x14ac:dyDescent="0.25">
      <c r="A48" s="7"/>
      <c r="B48" s="4"/>
      <c r="C48" s="2"/>
      <c r="D48" s="39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41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9">
        <v>499663</v>
      </c>
    </row>
    <row r="51" spans="1:4" ht="10.5" customHeight="1" x14ac:dyDescent="0.25">
      <c r="A51" s="7"/>
      <c r="B51" s="4"/>
      <c r="C51" s="2"/>
      <c r="D51" s="39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9" t="s">
        <v>147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9">
        <v>280509.39</v>
      </c>
    </row>
    <row r="54" spans="1:4" ht="10.5" customHeight="1" x14ac:dyDescent="0.25">
      <c r="A54" s="7"/>
      <c r="B54" s="4"/>
      <c r="C54" s="2"/>
      <c r="D54" s="39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9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9">
        <f>'[1]20'!$H$131+'[1]20'!$H$147+'[1]20'!$H$148+'[1]20'!$H$149+'[1]20'!$H$151</f>
        <v>54864.850909090906</v>
      </c>
    </row>
    <row r="57" spans="1:4" ht="34.5" customHeight="1" x14ac:dyDescent="0.25">
      <c r="A57" s="7" t="s">
        <v>29</v>
      </c>
      <c r="B57" s="4" t="s">
        <v>30</v>
      </c>
      <c r="C57" s="2" t="s">
        <v>108</v>
      </c>
      <c r="D57" s="39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9">
        <f>0.235*6153.6*12</f>
        <v>17353.152000000002</v>
      </c>
    </row>
    <row r="59" spans="1:4" s="9" customFormat="1" ht="11.25" customHeight="1" x14ac:dyDescent="0.25">
      <c r="A59" s="16"/>
      <c r="B59" s="16"/>
      <c r="C59" s="16"/>
      <c r="D59" s="23"/>
    </row>
    <row r="60" spans="1:4" ht="44.25" customHeight="1" x14ac:dyDescent="0.25">
      <c r="A60" s="7" t="s">
        <v>29</v>
      </c>
      <c r="B60" s="4" t="s">
        <v>30</v>
      </c>
      <c r="C60" s="2" t="s">
        <v>108</v>
      </c>
      <c r="D60" s="17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43">
        <f>25.59*6153.6</f>
        <v>157470.62400000001</v>
      </c>
    </row>
    <row r="62" spans="1:4" ht="10.5" customHeight="1" x14ac:dyDescent="0.25">
      <c r="A62" s="7"/>
      <c r="B62" s="4"/>
      <c r="C62" s="2"/>
      <c r="D62" s="17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18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43">
        <f>34.45*6153.6</f>
        <v>211991.52000000002</v>
      </c>
    </row>
    <row r="65" spans="1:4" s="9" customFormat="1" ht="11.25" customHeight="1" x14ac:dyDescent="0.25">
      <c r="A65" s="16"/>
      <c r="B65" s="16"/>
      <c r="C65" s="16"/>
      <c r="D65" s="44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18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43">
        <f>6.04*6153.6</f>
        <v>37167.744000000006</v>
      </c>
    </row>
    <row r="68" spans="1:4" ht="10.5" customHeight="1" x14ac:dyDescent="0.25">
      <c r="A68" s="7"/>
      <c r="B68" s="4"/>
      <c r="C68" s="2"/>
      <c r="D68" s="17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18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43">
        <f>3.63*6153.6</f>
        <v>22337.567999999999</v>
      </c>
    </row>
    <row r="71" spans="1:4" s="9" customFormat="1" ht="11.25" customHeight="1" x14ac:dyDescent="0.25">
      <c r="A71" s="16"/>
      <c r="B71" s="16"/>
      <c r="C71" s="16"/>
      <c r="D71" s="23"/>
    </row>
    <row r="72" spans="1:4" s="9" customFormat="1" ht="45" customHeight="1" x14ac:dyDescent="0.25">
      <c r="A72" s="31" t="s">
        <v>33</v>
      </c>
      <c r="B72" s="32"/>
      <c r="C72" s="32"/>
      <c r="D72" s="33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8.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7.7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142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15.57</v>
      </c>
    </row>
    <row r="85" spans="1:4" ht="28.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8.5" customHeight="1" x14ac:dyDescent="0.25">
      <c r="A89" s="7" t="s">
        <v>34</v>
      </c>
      <c r="B89" s="4" t="s">
        <v>35</v>
      </c>
      <c r="C89" s="2" t="s">
        <v>108</v>
      </c>
      <c r="D89" s="18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6.2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143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144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7">
        <v>2250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18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145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139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>
        <v>1.1299999999999999</v>
      </c>
    </row>
    <row r="101" spans="1:4" ht="26.25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142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139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>
        <v>39.99</v>
      </c>
    </row>
    <row r="105" spans="1:4" ht="27" customHeight="1" x14ac:dyDescent="0.25">
      <c r="A105" s="7" t="s">
        <v>34</v>
      </c>
      <c r="B105" s="4" t="s">
        <v>35</v>
      </c>
      <c r="C105" s="2" t="s">
        <v>108</v>
      </c>
      <c r="D105" s="17" t="s">
        <v>147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142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139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>
        <v>64.739999999999995</v>
      </c>
    </row>
    <row r="109" spans="1:4" ht="30.7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142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8.91</v>
      </c>
    </row>
    <row r="113" spans="1:4" ht="30.7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146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8.7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142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9.2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8" t="s">
        <v>142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8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8">
        <v>36.450000000000003</v>
      </c>
    </row>
    <row r="125" spans="1:4" ht="27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8" t="s">
        <v>142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8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8">
        <v>7.89</v>
      </c>
    </row>
    <row r="129" spans="1:4" ht="28.5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8" t="s">
        <v>142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8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8">
        <v>2.52</v>
      </c>
    </row>
    <row r="133" spans="1:4" s="9" customFormat="1" ht="30" customHeight="1" x14ac:dyDescent="0.25">
      <c r="A133" s="26" t="s">
        <v>42</v>
      </c>
      <c r="B133" s="27"/>
      <c r="C133" s="27"/>
      <c r="D133" s="28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9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0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9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17">
        <v>0</v>
      </c>
    </row>
    <row r="138" spans="1:4" s="9" customFormat="1" ht="30" customHeight="1" x14ac:dyDescent="0.25">
      <c r="A138" s="26" t="s">
        <v>52</v>
      </c>
      <c r="B138" s="27"/>
      <c r="C138" s="27"/>
      <c r="D138" s="28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43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43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43">
        <v>318755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43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43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43">
        <f>[1]ерц!$P$11-[1]ерц!$W$11-[1]ерц!$GP$11</f>
        <v>318754.83</v>
      </c>
    </row>
    <row r="145" spans="1:4" s="9" customFormat="1" ht="30" customHeight="1" x14ac:dyDescent="0.25">
      <c r="A145" s="24" t="s">
        <v>59</v>
      </c>
      <c r="B145" s="24"/>
      <c r="C145" s="24"/>
      <c r="D145" s="24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43"/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43">
        <v>304867.94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43">
        <v>250510.78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43">
        <f>D149-D150</f>
        <v>54357.16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43">
        <v>391601.31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38">
        <v>338969.82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43">
        <f>D152-D153</f>
        <v>52631.489999999991</v>
      </c>
    </row>
    <row r="155" spans="1:4" ht="30" customHeight="1" x14ac:dyDescent="0.25">
      <c r="A155" s="19" t="s">
        <v>80</v>
      </c>
      <c r="B155" s="20" t="s">
        <v>81</v>
      </c>
      <c r="C155" s="21" t="s">
        <v>10</v>
      </c>
      <c r="D155" s="43">
        <v>0</v>
      </c>
    </row>
    <row r="156" spans="1:4" s="9" customFormat="1" ht="30" customHeight="1" x14ac:dyDescent="0.25">
      <c r="A156" s="25" t="s">
        <v>59</v>
      </c>
      <c r="B156" s="25"/>
      <c r="C156" s="25"/>
      <c r="D156" s="25"/>
    </row>
    <row r="157" spans="1:4" ht="20.100000000000001" customHeight="1" x14ac:dyDescent="0.25">
      <c r="A157" s="19" t="s">
        <v>60</v>
      </c>
      <c r="B157" s="20" t="s">
        <v>61</v>
      </c>
      <c r="C157" s="21" t="s">
        <v>108</v>
      </c>
      <c r="D157" s="17" t="s">
        <v>83</v>
      </c>
    </row>
    <row r="158" spans="1:4" ht="20.100000000000001" customHeight="1" x14ac:dyDescent="0.25">
      <c r="A158" s="19" t="s">
        <v>63</v>
      </c>
      <c r="B158" s="20" t="s">
        <v>39</v>
      </c>
      <c r="C158" s="21" t="s">
        <v>108</v>
      </c>
      <c r="D158" s="17" t="s">
        <v>123</v>
      </c>
    </row>
    <row r="159" spans="1:4" x14ac:dyDescent="0.25">
      <c r="A159" s="19" t="s">
        <v>65</v>
      </c>
      <c r="B159" s="20" t="s">
        <v>66</v>
      </c>
      <c r="C159" s="21" t="s">
        <v>67</v>
      </c>
      <c r="D159" s="22" t="s">
        <v>123</v>
      </c>
    </row>
    <row r="160" spans="1:4" ht="20.100000000000001" customHeight="1" x14ac:dyDescent="0.25">
      <c r="A160" s="7" t="s">
        <v>68</v>
      </c>
      <c r="B160" s="3" t="s">
        <v>69</v>
      </c>
      <c r="C160" s="2" t="s">
        <v>10</v>
      </c>
      <c r="D160" s="43">
        <v>801090.35</v>
      </c>
    </row>
    <row r="161" spans="1:4" ht="20.100000000000001" customHeight="1" x14ac:dyDescent="0.25">
      <c r="A161" s="7" t="s">
        <v>70</v>
      </c>
      <c r="B161" s="3" t="s">
        <v>71</v>
      </c>
      <c r="C161" s="2" t="s">
        <v>10</v>
      </c>
      <c r="D161" s="43">
        <v>679900</v>
      </c>
    </row>
    <row r="162" spans="1:4" ht="20.100000000000001" customHeight="1" x14ac:dyDescent="0.25">
      <c r="A162" s="7" t="s">
        <v>72</v>
      </c>
      <c r="B162" s="3" t="s">
        <v>73</v>
      </c>
      <c r="C162" s="2" t="s">
        <v>10</v>
      </c>
      <c r="D162" s="43">
        <f>D160-D161</f>
        <v>121190.34999999998</v>
      </c>
    </row>
    <row r="163" spans="1:4" ht="30" x14ac:dyDescent="0.25">
      <c r="A163" s="7" t="s">
        <v>74</v>
      </c>
      <c r="B163" s="3" t="s">
        <v>75</v>
      </c>
      <c r="C163" s="2" t="s">
        <v>10</v>
      </c>
      <c r="D163" s="43">
        <v>900044</v>
      </c>
    </row>
    <row r="164" spans="1:4" ht="20.100000000000001" customHeight="1" x14ac:dyDescent="0.25">
      <c r="A164" s="7" t="s">
        <v>76</v>
      </c>
      <c r="B164" s="3" t="s">
        <v>77</v>
      </c>
      <c r="C164" s="2" t="s">
        <v>10</v>
      </c>
      <c r="D164" s="43">
        <v>399943.55</v>
      </c>
    </row>
    <row r="165" spans="1:4" ht="30" x14ac:dyDescent="0.25">
      <c r="A165" s="7" t="s">
        <v>78</v>
      </c>
      <c r="B165" s="3" t="s">
        <v>79</v>
      </c>
      <c r="C165" s="2" t="s">
        <v>10</v>
      </c>
      <c r="D165" s="43">
        <f>D163-D164</f>
        <v>500100.45</v>
      </c>
    </row>
    <row r="166" spans="1:4" ht="30" x14ac:dyDescent="0.25">
      <c r="A166" s="7" t="s">
        <v>80</v>
      </c>
      <c r="B166" s="3" t="s">
        <v>81</v>
      </c>
      <c r="C166" s="2" t="s">
        <v>10</v>
      </c>
      <c r="D166" s="43">
        <v>0</v>
      </c>
    </row>
    <row r="167" spans="1:4" s="9" customFormat="1" ht="30" customHeight="1" x14ac:dyDescent="0.25">
      <c r="A167" s="24" t="s">
        <v>59</v>
      </c>
      <c r="B167" s="24"/>
      <c r="C167" s="24"/>
      <c r="D167" s="24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45"/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43">
        <v>237502.19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43">
        <v>190781.48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43">
        <f>D171-D172</f>
        <v>46720.709999999992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43">
        <v>275865.58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38">
        <v>238789.61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43">
        <f>D174-D175</f>
        <v>37075.97000000003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43">
        <v>0</v>
      </c>
    </row>
    <row r="178" spans="1:4" s="9" customFormat="1" ht="30" customHeight="1" x14ac:dyDescent="0.25">
      <c r="A178" s="24" t="s">
        <v>59</v>
      </c>
      <c r="B178" s="24"/>
      <c r="C178" s="24"/>
      <c r="D178" s="24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22"/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43">
        <v>556712.14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8">
        <v>443153.91999999998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8">
        <f>D182-D183</f>
        <v>113558.22000000003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8">
        <v>516731.09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8">
        <v>443154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8">
        <f>D185-D186</f>
        <v>73577.090000000026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46">
        <v>0</v>
      </c>
    </row>
    <row r="189" spans="1:4" s="9" customFormat="1" ht="30" customHeight="1" x14ac:dyDescent="0.25">
      <c r="A189" s="24" t="s">
        <v>59</v>
      </c>
      <c r="B189" s="24"/>
      <c r="C189" s="24"/>
      <c r="D189" s="24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45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43">
        <v>891527.84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43">
        <v>951506.74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43">
        <f>D193-D194</f>
        <v>-59978.900000000023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43">
        <v>934069.4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43">
        <v>637228.74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43">
        <f>D196-D197</f>
        <v>296840.66000000003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3">
        <v>0</v>
      </c>
    </row>
    <row r="200" spans="1:4" ht="31.5" customHeight="1" x14ac:dyDescent="0.25">
      <c r="A200" s="24" t="s">
        <v>59</v>
      </c>
      <c r="B200" s="24"/>
      <c r="C200" s="24"/>
      <c r="D200" s="24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37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37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37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37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37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37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37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37" t="s">
        <v>141</v>
      </c>
    </row>
    <row r="211" spans="1:4" s="9" customFormat="1" ht="30" customHeight="1" x14ac:dyDescent="0.25">
      <c r="A211" s="24" t="s">
        <v>86</v>
      </c>
      <c r="B211" s="24"/>
      <c r="C211" s="24"/>
      <c r="D211" s="24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7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7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4" t="s">
        <v>118</v>
      </c>
      <c r="B216" s="24"/>
      <c r="C216" s="24"/>
      <c r="D216" s="24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43">
        <v>63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43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43">
        <v>692423.39</v>
      </c>
    </row>
  </sheetData>
  <mergeCells count="14">
    <mergeCell ref="A138:D138"/>
    <mergeCell ref="A1:D1"/>
    <mergeCell ref="A8:D8"/>
    <mergeCell ref="A26:D26"/>
    <mergeCell ref="A72:D72"/>
    <mergeCell ref="A133:D133"/>
    <mergeCell ref="A216:D216"/>
    <mergeCell ref="A200:D200"/>
    <mergeCell ref="A145:D145"/>
    <mergeCell ref="A156:D156"/>
    <mergeCell ref="A167:D167"/>
    <mergeCell ref="A178:D178"/>
    <mergeCell ref="A189:D189"/>
    <mergeCell ref="A211:D2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2017-05-02T08:14:13Z</dcterms:modified>
</cp:coreProperties>
</file>