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70" i="1" l="1"/>
  <c r="D202" i="1" l="1"/>
  <c r="D201" i="1"/>
  <c r="D200" i="1"/>
  <c r="D190" i="1"/>
  <c r="D189" i="1"/>
  <c r="D179" i="1"/>
  <c r="D178" i="1"/>
  <c r="D168" i="1"/>
  <c r="D167" i="1"/>
  <c r="D157" i="1"/>
  <c r="D156" i="1"/>
  <c r="D203" i="1"/>
  <c r="D205" i="1" s="1"/>
  <c r="D192" i="1"/>
  <c r="D194" i="1" s="1"/>
  <c r="D181" i="1"/>
  <c r="D183" i="1" s="1"/>
  <c r="D170" i="1"/>
  <c r="D172" i="1" s="1"/>
  <c r="D159" i="1"/>
  <c r="D161" i="1" s="1"/>
  <c r="D11" i="1"/>
  <c r="D148" i="1" s="1"/>
  <c r="D199" i="1"/>
  <c r="D191" i="1"/>
  <c r="D188" i="1"/>
  <c r="D180" i="1"/>
  <c r="D177" i="1"/>
  <c r="D169" i="1"/>
  <c r="D158" i="1"/>
  <c r="D155" i="1"/>
  <c r="D151" i="1"/>
  <c r="D53" i="1"/>
  <c r="D73" i="1"/>
  <c r="D67" i="1"/>
  <c r="D64" i="1"/>
  <c r="D61" i="1"/>
  <c r="D58" i="1"/>
  <c r="D56" i="1"/>
  <c r="D50" i="1"/>
  <c r="D41" i="1"/>
  <c r="D38" i="1"/>
  <c r="D35" i="1"/>
  <c r="D32" i="1"/>
  <c r="D29" i="1"/>
  <c r="D20" i="1"/>
  <c r="D17" i="1"/>
  <c r="D12" i="1"/>
  <c r="D16" i="1" l="1"/>
  <c r="D25" i="1" l="1"/>
  <c r="D22" i="1" l="1"/>
</calcChain>
</file>

<file path=xl/sharedStrings.xml><?xml version="1.0" encoding="utf-8"?>
<sst xmlns="http://schemas.openxmlformats.org/spreadsheetml/2006/main" count="684" uniqueCount="153">
  <si>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</si>
  <si>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</si>
  <si>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</si>
  <si>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</si>
  <si>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</si>
  <si>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</si>
  <si>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</si>
  <si>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</si>
  <si>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</si>
  <si>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</si>
  <si>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</si>
  <si>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</si>
  <si>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</si>
  <si>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</si>
  <si>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</si>
  <si>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</si>
  <si>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</si>
  <si>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</si>
  <si>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</si>
  <si>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</si>
  <si>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</si>
  <si>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</si>
  <si>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</si>
  <si>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</si>
  <si>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</si>
  <si>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</si>
  <si>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</si>
  <si>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</si>
  <si>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</si>
  <si>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</si>
  <si>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</si>
  <si>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</si>
  <si>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</si>
  <si>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</si>
  <si>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</si>
  <si>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</si>
  <si>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</si>
  <si>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</si>
  <si>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</si>
  <si>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</si>
  <si>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</si>
  <si>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</si>
  <si>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</si>
  <si>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</si>
  <si>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</si>
  <si>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</si>
  <si>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</si>
  <si>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</si>
  <si>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</si>
  <si>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</si>
  <si>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</si>
  <si>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</si>
  <si>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</si>
  <si>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</si>
  <si>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</si>
  <si>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</si>
  <si>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</si>
  <si>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</si>
  <si>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</si>
  <si>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</si>
  <si>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</si>
  <si>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</si>
  <si>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</si>
  <si>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</si>
  <si>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</si>
  <si>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</si>
  <si>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</si>
  <si>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</si>
  <si>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</si>
  <si>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</si>
  <si>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</si>
  <si>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</si>
  <si>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</si>
  <si>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</si>
  <si>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</si>
  <si>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</si>
  <si>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</si>
  <si>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</si>
  <si>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</si>
  <si>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</si>
  <si>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</si>
  <si>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</si>
  <si>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</si>
  <si>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</si>
  <si>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</si>
  <si>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</si>
  <si>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</si>
  <si>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</si>
  <si>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</si>
  <si>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</si>
  <si>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</si>
  <si>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</si>
  <si>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</si>
  <si>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</si>
  <si>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</si>
  <si>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</si>
  <si>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</si>
  <si>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</si>
  <si>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</si>
  <si>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</si>
  <si>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</si>
  <si>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</si>
  <si>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</si>
  <si>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</si>
  <si>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</si>
  <si>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</si>
  <si>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</si>
  <si>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</si>
  <si>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</si>
  <si>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</si>
  <si>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</si>
  <si>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</si>
  <si>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</si>
  <si>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</si>
  <si>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</si>
  <si>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</si>
  <si>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</si>
  <si>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</si>
  <si>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</si>
  <si>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</si>
  <si>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</si>
  <si>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</si>
  <si>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</si>
  <si>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</si>
  <si>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</si>
  <si>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</si>
  <si>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</si>
  <si>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</si>
  <si>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</si>
  <si>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</si>
  <si>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</si>
  <si>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</si>
  <si>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</si>
  <si>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</si>
  <si>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</si>
  <si>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</si>
  <si>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</si>
  <si>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</si>
  <si>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</si>
  <si>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Реконструкция входной группы лифтового холла</t>
  </si>
  <si>
    <t>Охрана прилегающей территории, система доступа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</si>
  <si>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</si>
  <si>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</si>
  <si>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</si>
  <si>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</si>
  <si>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</si>
  <si>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</si>
  <si>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</si>
  <si>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</si>
  <si>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</si>
  <si>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</si>
  <si>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Переменные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</si>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</sst>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15">
          <cell r="I15">
            <v>1414526.67</v>
          </cell>
          <cell r="P15">
            <v>1592635.51</v>
          </cell>
          <cell r="Q15">
            <v>576662.80000000005</v>
          </cell>
          <cell r="R15">
            <v>1599500.28</v>
          </cell>
          <cell r="V15">
            <v>1494962.61</v>
          </cell>
          <cell r="W15">
            <v>681200.47</v>
          </cell>
          <cell r="AO15">
            <v>8040.92</v>
          </cell>
          <cell r="AT15">
            <v>590.09289999999999</v>
          </cell>
          <cell r="AV15">
            <v>7730.28</v>
          </cell>
          <cell r="AX15">
            <v>133340.94</v>
          </cell>
          <cell r="BC15">
            <v>9262.4259999999995</v>
          </cell>
          <cell r="BD15">
            <v>129886.75</v>
          </cell>
          <cell r="BE15">
            <v>35640.879999999997</v>
          </cell>
          <cell r="BG15">
            <v>9424.49</v>
          </cell>
          <cell r="BL15">
            <v>319.23349999999999</v>
          </cell>
          <cell r="BM15">
            <v>3662.05</v>
          </cell>
          <cell r="BN15">
            <v>10011.790000000001</v>
          </cell>
          <cell r="BP15">
            <v>174869.33</v>
          </cell>
          <cell r="BU15">
            <v>5845.8789999999999</v>
          </cell>
          <cell r="BV15">
            <v>170515.99</v>
          </cell>
          <cell r="BW15">
            <v>52155.26</v>
          </cell>
          <cell r="CI15">
            <v>-214.19</v>
          </cell>
          <cell r="CO15">
            <v>155.77000000000001</v>
          </cell>
          <cell r="CP15">
            <v>-51645.29</v>
          </cell>
          <cell r="CR15">
            <v>69834.77</v>
          </cell>
          <cell r="CX15">
            <v>64823.21</v>
          </cell>
          <cell r="CY15">
            <v>20052.18</v>
          </cell>
          <cell r="DA15">
            <v>411099.55</v>
          </cell>
          <cell r="DG15">
            <v>417929.57</v>
          </cell>
          <cell r="DJ15">
            <v>960545.61</v>
          </cell>
          <cell r="DO15">
            <v>847.20316000000003</v>
          </cell>
          <cell r="DP15">
            <v>858996.26</v>
          </cell>
          <cell r="DQ15">
            <v>440137.14</v>
          </cell>
          <cell r="DS15">
            <v>0</v>
          </cell>
          <cell r="DX15">
            <v>0</v>
          </cell>
          <cell r="DY15">
            <v>0</v>
          </cell>
          <cell r="DZ15">
            <v>0</v>
          </cell>
          <cell r="FJ15">
            <v>500520.47</v>
          </cell>
          <cell r="FO15">
            <v>282354.56599999999</v>
          </cell>
          <cell r="FP15">
            <v>551304.12</v>
          </cell>
          <cell r="FQ15">
            <v>149085.35</v>
          </cell>
          <cell r="GJ15">
            <v>12304.92</v>
          </cell>
          <cell r="GK15">
            <v>55154.46</v>
          </cell>
          <cell r="GO15">
            <v>53533.68</v>
          </cell>
          <cell r="GP15">
            <v>13925.7</v>
          </cell>
        </row>
      </sheetData>
      <sheetData sheetId="1">
        <row r="31">
          <cell r="B31">
            <v>901996</v>
          </cell>
        </row>
      </sheetData>
      <sheetData sheetId="2">
        <row r="47">
          <cell r="C47">
            <v>25085.8</v>
          </cell>
          <cell r="E47">
            <v>14246.42383165168</v>
          </cell>
        </row>
        <row r="51">
          <cell r="C51">
            <v>24180.86</v>
          </cell>
          <cell r="E51">
            <v>13732.501262620002</v>
          </cell>
        </row>
        <row r="52">
          <cell r="C52">
            <v>120260.51</v>
          </cell>
          <cell r="E52">
            <v>68296.892890423478</v>
          </cell>
        </row>
        <row r="53">
          <cell r="C53">
            <v>485090.4</v>
          </cell>
          <cell r="E53">
            <v>275486.66716092156</v>
          </cell>
        </row>
        <row r="54">
          <cell r="E54">
            <v>55260</v>
          </cell>
        </row>
        <row r="55">
          <cell r="C55">
            <v>37363.79</v>
          </cell>
          <cell r="E55">
            <v>21219.191267443286</v>
          </cell>
        </row>
        <row r="56">
          <cell r="C56">
            <v>33565.33</v>
          </cell>
          <cell r="E56">
            <v>19062.01585077028</v>
          </cell>
        </row>
      </sheetData>
      <sheetData sheetId="3">
        <row r="53">
          <cell r="B53">
            <v>180873.58</v>
          </cell>
        </row>
        <row r="54">
          <cell r="B54">
            <v>522018.35</v>
          </cell>
        </row>
        <row r="55">
          <cell r="B55">
            <v>925099.35</v>
          </cell>
        </row>
        <row r="56">
          <cell r="B56">
            <v>220449.77</v>
          </cell>
        </row>
        <row r="57">
          <cell r="B57">
            <v>584515.43999999994</v>
          </cell>
        </row>
        <row r="223">
          <cell r="H223">
            <v>8695.7236363636348</v>
          </cell>
        </row>
        <row r="226">
          <cell r="H226">
            <v>41127.272727272721</v>
          </cell>
        </row>
        <row r="232">
          <cell r="H232">
            <v>65506.909090909088</v>
          </cell>
        </row>
        <row r="234">
          <cell r="H234">
            <v>283072.68</v>
          </cell>
        </row>
        <row r="235">
          <cell r="H235">
            <v>399542.61818181816</v>
          </cell>
        </row>
        <row r="236">
          <cell r="H236">
            <v>42889.799999999996</v>
          </cell>
        </row>
        <row r="237">
          <cell r="H237">
            <v>654.5454545454545</v>
          </cell>
        </row>
        <row r="239">
          <cell r="H239">
            <v>218419.25454545452</v>
          </cell>
        </row>
        <row r="240">
          <cell r="H240">
            <v>169173.11999999997</v>
          </cell>
        </row>
        <row r="241">
          <cell r="H241">
            <v>32015.999999999996</v>
          </cell>
        </row>
        <row r="243">
          <cell r="H243">
            <v>3000</v>
          </cell>
        </row>
        <row r="244">
          <cell r="H244">
            <v>32727.272727272724</v>
          </cell>
        </row>
        <row r="245">
          <cell r="H245">
            <v>6545.454545454545</v>
          </cell>
        </row>
        <row r="246">
          <cell r="H246">
            <v>10690.90909090909</v>
          </cell>
        </row>
        <row r="247">
          <cell r="H247">
            <v>7723.6363636363631</v>
          </cell>
        </row>
        <row r="248">
          <cell r="H248">
            <v>28527.272727272724</v>
          </cell>
        </row>
        <row r="249">
          <cell r="H249">
            <v>697.04727272727268</v>
          </cell>
        </row>
        <row r="251">
          <cell r="H251">
            <v>28254.425454545453</v>
          </cell>
        </row>
      </sheetData>
      <sheetData sheetId="4">
        <row r="25">
          <cell r="J25">
            <v>260589.50251799403</v>
          </cell>
        </row>
        <row r="26">
          <cell r="J26">
            <v>177600.55421793525</v>
          </cell>
        </row>
        <row r="27">
          <cell r="J27">
            <v>56404.928517039254</v>
          </cell>
        </row>
        <row r="29">
          <cell r="J29">
            <v>16811.380835057225</v>
          </cell>
        </row>
        <row r="30">
          <cell r="J30">
            <v>18049.577125452561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"/>
  <sheetViews>
    <sheetView tabSelected="1" topLeftCell="A113" workbookViewId="0">
      <selection activeCell="D120" sqref="D120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41" t="s">
        <v>0</v>
      </c>
      <c r="B1" s="41"/>
      <c r="C1" s="41"/>
      <c r="D1" s="41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2" t="s">
        <v>8</v>
      </c>
      <c r="B8" s="42"/>
      <c r="C8" s="42"/>
      <c r="D8" s="42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[1]ерц!$Q$15+[1]ерц!$GJ$15+'[1]юл расч.'!$B$31/2</f>
        <v>1039965.7200000001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[1]ерц!$R$15+[1]ерц!$GK$15+'[1]юл нач.'!$C$500</f>
        <v>1654654.74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v>1654654.74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D17+D161+D20</f>
        <v>2046571.2671609216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[1]ерц!$V$15+[1]ерц!$GO$15+'[1]юл нач.'!$E$53</f>
        <v>1823982.9571609215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нач.'!$E$54</f>
        <v>55260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2046571.2671609216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703309.19283907837</v>
      </c>
    </row>
    <row r="26" spans="1:4" s="14" customFormat="1" ht="30" customHeight="1" x14ac:dyDescent="0.25">
      <c r="A26" s="43" t="s">
        <v>28</v>
      </c>
      <c r="B26" s="43"/>
      <c r="C26" s="43"/>
      <c r="D26" s="43"/>
    </row>
    <row r="27" spans="1:4" s="14" customFormat="1" ht="11.25" customHeight="1" x14ac:dyDescent="0.25">
      <c r="A27" s="28"/>
      <c r="B27" s="28"/>
      <c r="C27" s="28"/>
      <c r="D27" s="28"/>
    </row>
    <row r="28" spans="1:4" ht="21" customHeight="1" x14ac:dyDescent="0.25">
      <c r="A28" s="12" t="s">
        <v>29</v>
      </c>
      <c r="B28" s="6" t="s">
        <v>30</v>
      </c>
      <c r="C28" s="2" t="s">
        <v>108</v>
      </c>
      <c r="D28" s="8" t="s">
        <v>141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'[1]20'!$H$240</f>
        <v>169173.11999999997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'[1]20'!$H$241</f>
        <v>32015.999999999996</v>
      </c>
    </row>
    <row r="33" spans="1:4" s="14" customFormat="1" ht="11.25" customHeight="1" x14ac:dyDescent="0.25">
      <c r="A33" s="28"/>
      <c r="B33" s="28"/>
      <c r="C33" s="28"/>
      <c r="D33" s="28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'[1]20'!$H$235</f>
        <v>399542.61818181816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'[1]20'!$H$234</f>
        <v>283072.68</v>
      </c>
    </row>
    <row r="39" spans="1:4" s="14" customFormat="1" ht="11.25" customHeight="1" x14ac:dyDescent="0.25">
      <c r="A39" s="28"/>
      <c r="B39" s="28"/>
      <c r="C39" s="28"/>
      <c r="D39" s="28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29" t="s">
        <v>142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'[1]20'!$H$236</f>
        <v>42889.799999999996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29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v>27000</v>
      </c>
    </row>
    <row r="45" spans="1:4" s="14" customFormat="1" ht="11.25" customHeight="1" x14ac:dyDescent="0.25">
      <c r="A45" s="28"/>
      <c r="B45" s="28"/>
      <c r="C45" s="28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29" t="s">
        <v>143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v>0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29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'[1]20'!$H$239+'[1]20'!$H$247</f>
        <v>226142.89090909087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140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f>'[1]20'!$H$226</f>
        <v>41127.272727272721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138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'[1]20'!$H$223+'[1]20'!$H$237+'[1]20'!$H$243+'[1]20'!$H$244+'[1]20'!$H$245+'[1]20'!$H$246+'[1]20'!$H$248+'[1]20'!$H$249+'[1]20'!$H$251</f>
        <v>119792.65090909088</v>
      </c>
    </row>
    <row r="57" spans="1:4" ht="33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'[1]26'!$J$29</f>
        <v>16811.380835057225</v>
      </c>
    </row>
    <row r="59" spans="1:4" s="14" customFormat="1" ht="11.25" customHeight="1" x14ac:dyDescent="0.25">
      <c r="A59" s="28"/>
      <c r="B59" s="28"/>
      <c r="C59" s="28"/>
      <c r="D59" s="28"/>
    </row>
    <row r="60" spans="1:4" ht="4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'[1]26'!$J$26</f>
        <v>177600.55421793525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29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'[1]26'!$J$25</f>
        <v>260589.50251799403</v>
      </c>
    </row>
    <row r="65" spans="1:4" s="14" customFormat="1" ht="11.25" customHeight="1" x14ac:dyDescent="0.25">
      <c r="A65" s="28"/>
      <c r="B65" s="28"/>
      <c r="C65" s="28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29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'[1]26'!$J$27</f>
        <v>56404.928517039254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29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'[1]26'!$J$30</f>
        <v>18049.577125452561</v>
      </c>
    </row>
    <row r="71" spans="1:4" s="14" customFormat="1" ht="11.25" customHeight="1" x14ac:dyDescent="0.25">
      <c r="A71" s="28"/>
      <c r="B71" s="28"/>
      <c r="C71" s="28"/>
      <c r="D71" s="28"/>
    </row>
    <row r="72" spans="1:4" ht="20.100000000000001" customHeight="1" x14ac:dyDescent="0.25">
      <c r="A72" s="12" t="s">
        <v>29</v>
      </c>
      <c r="B72" s="6" t="s">
        <v>30</v>
      </c>
      <c r="C72" s="2" t="s">
        <v>108</v>
      </c>
      <c r="D72" s="8" t="s">
        <v>139</v>
      </c>
    </row>
    <row r="73" spans="1:4" ht="20.100000000000001" customHeight="1" x14ac:dyDescent="0.25">
      <c r="A73" s="12" t="s">
        <v>31</v>
      </c>
      <c r="B73" s="6" t="s">
        <v>32</v>
      </c>
      <c r="C73" s="2" t="s">
        <v>10</v>
      </c>
      <c r="D73" s="25">
        <f>'[1]20'!$H$232</f>
        <v>65506.909090909088</v>
      </c>
    </row>
    <row r="74" spans="1:4" ht="10.5" customHeight="1" x14ac:dyDescent="0.25">
      <c r="A74" s="12"/>
      <c r="B74" s="6"/>
      <c r="C74" s="2"/>
      <c r="D74" s="8"/>
    </row>
    <row r="75" spans="1:4" s="14" customFormat="1" ht="45" customHeight="1" x14ac:dyDescent="0.25">
      <c r="A75" s="44" t="s">
        <v>33</v>
      </c>
      <c r="B75" s="45"/>
      <c r="C75" s="45"/>
      <c r="D75" s="46"/>
    </row>
    <row r="76" spans="1:4" ht="30" x14ac:dyDescent="0.25">
      <c r="A76" s="12" t="s">
        <v>34</v>
      </c>
      <c r="B76" s="6" t="s">
        <v>35</v>
      </c>
      <c r="C76" s="2" t="s">
        <v>108</v>
      </c>
      <c r="D76" s="8" t="s">
        <v>141</v>
      </c>
    </row>
    <row r="77" spans="1:4" ht="20.100000000000001" customHeight="1" x14ac:dyDescent="0.25">
      <c r="A77" s="12" t="s">
        <v>36</v>
      </c>
      <c r="B77" s="6" t="s">
        <v>37</v>
      </c>
      <c r="C77" s="2" t="s">
        <v>108</v>
      </c>
      <c r="D77" s="8" t="s">
        <v>144</v>
      </c>
    </row>
    <row r="78" spans="1:4" ht="20.100000000000001" customHeight="1" x14ac:dyDescent="0.25">
      <c r="A78" s="12" t="s">
        <v>38</v>
      </c>
      <c r="B78" s="6" t="s">
        <v>39</v>
      </c>
      <c r="C78" s="2" t="s">
        <v>108</v>
      </c>
      <c r="D78" s="8" t="s">
        <v>145</v>
      </c>
    </row>
    <row r="79" spans="1:4" ht="20.100000000000001" customHeight="1" x14ac:dyDescent="0.25">
      <c r="A79" s="12" t="s">
        <v>40</v>
      </c>
      <c r="B79" s="6" t="s">
        <v>41</v>
      </c>
      <c r="C79" s="2" t="s">
        <v>10</v>
      </c>
      <c r="D79" s="8">
        <v>13.6</v>
      </c>
    </row>
    <row r="80" spans="1:4" ht="20.100000000000001" customHeight="1" x14ac:dyDescent="0.25">
      <c r="A80" s="12" t="s">
        <v>34</v>
      </c>
      <c r="B80" s="6" t="s">
        <v>35</v>
      </c>
      <c r="C80" s="2" t="s">
        <v>108</v>
      </c>
      <c r="D80" s="8" t="s">
        <v>127</v>
      </c>
    </row>
    <row r="81" spans="1:4" ht="20.100000000000001" customHeight="1" x14ac:dyDescent="0.25">
      <c r="A81" s="12" t="s">
        <v>36</v>
      </c>
      <c r="B81" s="6" t="s">
        <v>37</v>
      </c>
      <c r="C81" s="2" t="s">
        <v>108</v>
      </c>
      <c r="D81" s="8" t="s">
        <v>144</v>
      </c>
    </row>
    <row r="82" spans="1:4" ht="20.100000000000001" customHeight="1" x14ac:dyDescent="0.25">
      <c r="A82" s="12" t="s">
        <v>38</v>
      </c>
      <c r="B82" s="6" t="s">
        <v>39</v>
      </c>
      <c r="C82" s="2" t="s">
        <v>108</v>
      </c>
      <c r="D82" s="8" t="s">
        <v>145</v>
      </c>
    </row>
    <row r="83" spans="1:4" ht="20.100000000000001" customHeight="1" x14ac:dyDescent="0.25">
      <c r="A83" s="12" t="s">
        <v>40</v>
      </c>
      <c r="B83" s="6" t="s">
        <v>41</v>
      </c>
      <c r="C83" s="2" t="s">
        <v>10</v>
      </c>
      <c r="D83" s="8">
        <v>5.8</v>
      </c>
    </row>
    <row r="84" spans="1:4" ht="29.25" customHeight="1" x14ac:dyDescent="0.25">
      <c r="A84" s="12" t="s">
        <v>34</v>
      </c>
      <c r="B84" s="6" t="s">
        <v>35</v>
      </c>
      <c r="C84" s="2" t="s">
        <v>108</v>
      </c>
      <c r="D84" s="8" t="s">
        <v>128</v>
      </c>
    </row>
    <row r="85" spans="1:4" ht="20.100000000000001" customHeight="1" x14ac:dyDescent="0.25">
      <c r="A85" s="12" t="s">
        <v>36</v>
      </c>
      <c r="B85" s="6" t="s">
        <v>37</v>
      </c>
      <c r="C85" s="2" t="s">
        <v>108</v>
      </c>
      <c r="D85" s="30" t="s">
        <v>147</v>
      </c>
    </row>
    <row r="86" spans="1:4" ht="20.100000000000001" customHeight="1" x14ac:dyDescent="0.25">
      <c r="A86" s="12" t="s">
        <v>38</v>
      </c>
      <c r="B86" s="6" t="s">
        <v>39</v>
      </c>
      <c r="C86" s="2" t="s">
        <v>108</v>
      </c>
      <c r="D86" s="30" t="s">
        <v>145</v>
      </c>
    </row>
    <row r="87" spans="1:4" ht="20.100000000000001" customHeight="1" x14ac:dyDescent="0.25">
      <c r="A87" s="12" t="s">
        <v>40</v>
      </c>
      <c r="B87" s="6" t="s">
        <v>41</v>
      </c>
      <c r="C87" s="2" t="s">
        <v>10</v>
      </c>
      <c r="D87" s="30">
        <v>55.89</v>
      </c>
    </row>
    <row r="88" spans="1:4" ht="27.75" customHeight="1" x14ac:dyDescent="0.25">
      <c r="A88" s="12" t="s">
        <v>34</v>
      </c>
      <c r="B88" s="6" t="s">
        <v>35</v>
      </c>
      <c r="C88" s="2" t="s">
        <v>108</v>
      </c>
      <c r="D88" s="30" t="s">
        <v>129</v>
      </c>
    </row>
    <row r="89" spans="1:4" ht="20.100000000000001" customHeight="1" x14ac:dyDescent="0.25">
      <c r="A89" s="12" t="s">
        <v>36</v>
      </c>
      <c r="B89" s="6" t="s">
        <v>37</v>
      </c>
      <c r="C89" s="2" t="s">
        <v>108</v>
      </c>
      <c r="D89" s="30" t="s">
        <v>146</v>
      </c>
    </row>
    <row r="90" spans="1:4" ht="20.100000000000001" customHeight="1" x14ac:dyDescent="0.25">
      <c r="A90" s="12" t="s">
        <v>38</v>
      </c>
      <c r="B90" s="6" t="s">
        <v>39</v>
      </c>
      <c r="C90" s="2" t="s">
        <v>108</v>
      </c>
      <c r="D90" s="30" t="s">
        <v>145</v>
      </c>
    </row>
    <row r="91" spans="1:4" ht="20.100000000000001" customHeight="1" x14ac:dyDescent="0.25">
      <c r="A91" s="12" t="s">
        <v>40</v>
      </c>
      <c r="B91" s="6" t="s">
        <v>41</v>
      </c>
      <c r="C91" s="2" t="s">
        <v>10</v>
      </c>
      <c r="D91" s="30">
        <v>3.3</v>
      </c>
    </row>
    <row r="92" spans="1:4" ht="27.75" customHeight="1" x14ac:dyDescent="0.25">
      <c r="A92" s="12" t="s">
        <v>34</v>
      </c>
      <c r="B92" s="6" t="s">
        <v>35</v>
      </c>
      <c r="C92" s="2" t="s">
        <v>108</v>
      </c>
      <c r="D92" s="31" t="s">
        <v>142</v>
      </c>
    </row>
    <row r="93" spans="1:4" ht="20.100000000000001" customHeight="1" x14ac:dyDescent="0.25">
      <c r="A93" s="12" t="s">
        <v>36</v>
      </c>
      <c r="B93" s="6" t="s">
        <v>37</v>
      </c>
      <c r="C93" s="2" t="s">
        <v>108</v>
      </c>
      <c r="D93" s="30" t="s">
        <v>146</v>
      </c>
    </row>
    <row r="94" spans="1:4" ht="20.100000000000001" customHeight="1" x14ac:dyDescent="0.25">
      <c r="A94" s="12" t="s">
        <v>38</v>
      </c>
      <c r="B94" s="6" t="s">
        <v>39</v>
      </c>
      <c r="C94" s="2" t="s">
        <v>108</v>
      </c>
      <c r="D94" s="30" t="s">
        <v>145</v>
      </c>
    </row>
    <row r="95" spans="1:4" ht="20.100000000000001" customHeight="1" x14ac:dyDescent="0.25">
      <c r="A95" s="12" t="s">
        <v>40</v>
      </c>
      <c r="B95" s="6" t="s">
        <v>41</v>
      </c>
      <c r="C95" s="2" t="s">
        <v>10</v>
      </c>
      <c r="D95" s="30">
        <v>0.5</v>
      </c>
    </row>
    <row r="96" spans="1:4" ht="28.5" customHeight="1" x14ac:dyDescent="0.25">
      <c r="A96" s="12" t="s">
        <v>34</v>
      </c>
      <c r="B96" s="6" t="s">
        <v>35</v>
      </c>
      <c r="C96" s="2" t="s">
        <v>108</v>
      </c>
      <c r="D96" s="31" t="s">
        <v>130</v>
      </c>
    </row>
    <row r="97" spans="1:4" ht="20.100000000000001" customHeight="1" x14ac:dyDescent="0.25">
      <c r="A97" s="12" t="s">
        <v>36</v>
      </c>
      <c r="B97" s="6" t="s">
        <v>37</v>
      </c>
      <c r="C97" s="2" t="s">
        <v>108</v>
      </c>
      <c r="D97" s="30" t="s">
        <v>148</v>
      </c>
    </row>
    <row r="98" spans="1:4" ht="20.100000000000001" customHeight="1" x14ac:dyDescent="0.25">
      <c r="A98" s="12" t="s">
        <v>38</v>
      </c>
      <c r="B98" s="6" t="s">
        <v>39</v>
      </c>
      <c r="C98" s="2" t="s">
        <v>108</v>
      </c>
      <c r="D98" s="30" t="s">
        <v>149</v>
      </c>
    </row>
    <row r="99" spans="1:4" ht="20.100000000000001" customHeight="1" x14ac:dyDescent="0.25">
      <c r="A99" s="12" t="s">
        <v>40</v>
      </c>
      <c r="B99" s="6" t="s">
        <v>41</v>
      </c>
      <c r="C99" s="2" t="s">
        <v>10</v>
      </c>
      <c r="D99" s="30">
        <v>2250</v>
      </c>
    </row>
    <row r="100" spans="1:4" ht="27.75" customHeight="1" x14ac:dyDescent="0.25">
      <c r="A100" s="12" t="s">
        <v>34</v>
      </c>
      <c r="B100" s="6" t="s">
        <v>35</v>
      </c>
      <c r="C100" s="2" t="s">
        <v>108</v>
      </c>
      <c r="D100" s="31" t="s">
        <v>143</v>
      </c>
    </row>
    <row r="101" spans="1:4" ht="20.100000000000001" customHeight="1" x14ac:dyDescent="0.25">
      <c r="A101" s="12" t="s">
        <v>36</v>
      </c>
      <c r="B101" s="6" t="s">
        <v>37</v>
      </c>
      <c r="C101" s="2" t="s">
        <v>108</v>
      </c>
      <c r="D101" s="32" t="s">
        <v>126</v>
      </c>
    </row>
    <row r="102" spans="1:4" ht="20.100000000000001" customHeight="1" x14ac:dyDescent="0.25">
      <c r="A102" s="12" t="s">
        <v>38</v>
      </c>
      <c r="B102" s="6" t="s">
        <v>39</v>
      </c>
      <c r="C102" s="2" t="s">
        <v>108</v>
      </c>
      <c r="D102" s="30" t="s">
        <v>126</v>
      </c>
    </row>
    <row r="103" spans="1:4" ht="20.100000000000001" customHeight="1" x14ac:dyDescent="0.25">
      <c r="A103" s="12" t="s">
        <v>40</v>
      </c>
      <c r="B103" s="6" t="s">
        <v>41</v>
      </c>
      <c r="C103" s="2" t="s">
        <v>10</v>
      </c>
      <c r="D103" s="30" t="s">
        <v>126</v>
      </c>
    </row>
    <row r="104" spans="1:4" ht="28.5" customHeight="1" x14ac:dyDescent="0.25">
      <c r="A104" s="12" t="s">
        <v>34</v>
      </c>
      <c r="B104" s="6" t="s">
        <v>35</v>
      </c>
      <c r="C104" s="2" t="s">
        <v>108</v>
      </c>
      <c r="D104" s="31" t="s">
        <v>131</v>
      </c>
    </row>
    <row r="105" spans="1:4" ht="20.100000000000001" customHeight="1" x14ac:dyDescent="0.25">
      <c r="A105" s="12" t="s">
        <v>36</v>
      </c>
      <c r="B105" s="6" t="s">
        <v>37</v>
      </c>
      <c r="C105" s="2" t="s">
        <v>108</v>
      </c>
      <c r="D105" s="30" t="s">
        <v>147</v>
      </c>
    </row>
    <row r="106" spans="1:4" ht="20.100000000000001" customHeight="1" x14ac:dyDescent="0.25">
      <c r="A106" s="12" t="s">
        <v>38</v>
      </c>
      <c r="B106" s="6" t="s">
        <v>39</v>
      </c>
      <c r="C106" s="2" t="s">
        <v>108</v>
      </c>
      <c r="D106" s="30" t="s">
        <v>145</v>
      </c>
    </row>
    <row r="107" spans="1:4" ht="20.100000000000001" customHeight="1" x14ac:dyDescent="0.25">
      <c r="A107" s="12" t="s">
        <v>40</v>
      </c>
      <c r="B107" s="6" t="s">
        <v>41</v>
      </c>
      <c r="C107" s="2" t="s">
        <v>10</v>
      </c>
      <c r="D107" s="30">
        <v>31.63</v>
      </c>
    </row>
    <row r="108" spans="1:4" ht="27" customHeight="1" x14ac:dyDescent="0.25">
      <c r="A108" s="12" t="s">
        <v>34</v>
      </c>
      <c r="B108" s="6" t="s">
        <v>35</v>
      </c>
      <c r="C108" s="2" t="s">
        <v>108</v>
      </c>
      <c r="D108" s="30" t="s">
        <v>152</v>
      </c>
    </row>
    <row r="109" spans="1:4" ht="20.100000000000001" customHeight="1" x14ac:dyDescent="0.25">
      <c r="A109" s="12" t="s">
        <v>36</v>
      </c>
      <c r="B109" s="6" t="s">
        <v>37</v>
      </c>
      <c r="C109" s="2" t="s">
        <v>108</v>
      </c>
      <c r="D109" s="30" t="s">
        <v>147</v>
      </c>
    </row>
    <row r="110" spans="1:4" ht="20.100000000000001" customHeight="1" x14ac:dyDescent="0.25">
      <c r="A110" s="12" t="s">
        <v>38</v>
      </c>
      <c r="B110" s="6" t="s">
        <v>39</v>
      </c>
      <c r="C110" s="2" t="s">
        <v>108</v>
      </c>
      <c r="D110" s="30" t="s">
        <v>145</v>
      </c>
    </row>
    <row r="111" spans="1:4" ht="20.100000000000001" customHeight="1" x14ac:dyDescent="0.25">
      <c r="A111" s="12" t="s">
        <v>40</v>
      </c>
      <c r="B111" s="6" t="s">
        <v>41</v>
      </c>
      <c r="C111" s="2" t="s">
        <v>10</v>
      </c>
      <c r="D111" s="30">
        <v>5.75</v>
      </c>
    </row>
    <row r="112" spans="1:4" ht="29.25" customHeight="1" x14ac:dyDescent="0.25">
      <c r="A112" s="12" t="s">
        <v>34</v>
      </c>
      <c r="B112" s="6" t="s">
        <v>35</v>
      </c>
      <c r="C112" s="2" t="s">
        <v>108</v>
      </c>
      <c r="D112" s="30" t="s">
        <v>138</v>
      </c>
    </row>
    <row r="113" spans="1:4" ht="20.100000000000001" customHeight="1" x14ac:dyDescent="0.25">
      <c r="A113" s="12" t="s">
        <v>36</v>
      </c>
      <c r="B113" s="6" t="s">
        <v>37</v>
      </c>
      <c r="C113" s="2" t="s">
        <v>108</v>
      </c>
      <c r="D113" s="30" t="s">
        <v>147</v>
      </c>
    </row>
    <row r="114" spans="1:4" ht="20.100000000000001" customHeight="1" x14ac:dyDescent="0.25">
      <c r="A114" s="12" t="s">
        <v>38</v>
      </c>
      <c r="B114" s="6" t="s">
        <v>39</v>
      </c>
      <c r="C114" s="2" t="s">
        <v>108</v>
      </c>
      <c r="D114" s="30" t="s">
        <v>145</v>
      </c>
    </row>
    <row r="115" spans="1:4" ht="20.100000000000001" customHeight="1" x14ac:dyDescent="0.25">
      <c r="A115" s="12" t="s">
        <v>40</v>
      </c>
      <c r="B115" s="6" t="s">
        <v>41</v>
      </c>
      <c r="C115" s="2" t="s">
        <v>10</v>
      </c>
      <c r="D115" s="30">
        <v>16.760000000000002</v>
      </c>
    </row>
    <row r="116" spans="1:4" ht="27" customHeight="1" x14ac:dyDescent="0.25">
      <c r="A116" s="12" t="s">
        <v>34</v>
      </c>
      <c r="B116" s="6" t="s">
        <v>35</v>
      </c>
      <c r="C116" s="2" t="s">
        <v>108</v>
      </c>
      <c r="D116" s="30" t="s">
        <v>132</v>
      </c>
    </row>
    <row r="117" spans="1:4" ht="20.100000000000001" customHeight="1" x14ac:dyDescent="0.25">
      <c r="A117" s="12" t="s">
        <v>36</v>
      </c>
      <c r="B117" s="6" t="s">
        <v>37</v>
      </c>
      <c r="C117" s="2" t="s">
        <v>108</v>
      </c>
      <c r="D117" s="30" t="s">
        <v>150</v>
      </c>
    </row>
    <row r="118" spans="1:4" ht="20.100000000000001" customHeight="1" x14ac:dyDescent="0.25">
      <c r="A118" s="12" t="s">
        <v>38</v>
      </c>
      <c r="B118" s="6" t="s">
        <v>39</v>
      </c>
      <c r="C118" s="2" t="s">
        <v>108</v>
      </c>
      <c r="D118" s="30" t="s">
        <v>145</v>
      </c>
    </row>
    <row r="119" spans="1:4" ht="20.100000000000001" customHeight="1" x14ac:dyDescent="0.25">
      <c r="A119" s="12" t="s">
        <v>40</v>
      </c>
      <c r="B119" s="6" t="s">
        <v>41</v>
      </c>
      <c r="C119" s="2" t="s">
        <v>10</v>
      </c>
      <c r="D119" s="30">
        <v>2.35</v>
      </c>
    </row>
    <row r="120" spans="1:4" ht="44.25" customHeight="1" x14ac:dyDescent="0.25">
      <c r="A120" s="12" t="s">
        <v>34</v>
      </c>
      <c r="B120" s="6" t="s">
        <v>35</v>
      </c>
      <c r="C120" s="2" t="s">
        <v>108</v>
      </c>
      <c r="D120" s="30" t="s">
        <v>133</v>
      </c>
    </row>
    <row r="121" spans="1:4" ht="20.100000000000001" customHeight="1" x14ac:dyDescent="0.25">
      <c r="A121" s="12" t="s">
        <v>36</v>
      </c>
      <c r="B121" s="6" t="s">
        <v>37</v>
      </c>
      <c r="C121" s="2" t="s">
        <v>108</v>
      </c>
      <c r="D121" s="30" t="s">
        <v>147</v>
      </c>
    </row>
    <row r="122" spans="1:4" ht="20.100000000000001" customHeight="1" x14ac:dyDescent="0.25">
      <c r="A122" s="12" t="s">
        <v>38</v>
      </c>
      <c r="B122" s="6" t="s">
        <v>39</v>
      </c>
      <c r="C122" s="2" t="s">
        <v>108</v>
      </c>
      <c r="D122" s="30" t="s">
        <v>145</v>
      </c>
    </row>
    <row r="123" spans="1:4" ht="20.100000000000001" customHeight="1" x14ac:dyDescent="0.25">
      <c r="A123" s="12" t="s">
        <v>40</v>
      </c>
      <c r="B123" s="6" t="s">
        <v>41</v>
      </c>
      <c r="C123" s="2" t="s">
        <v>10</v>
      </c>
      <c r="D123" s="30">
        <v>24.84</v>
      </c>
    </row>
    <row r="124" spans="1:4" ht="28.5" customHeight="1" x14ac:dyDescent="0.25">
      <c r="A124" s="12" t="s">
        <v>34</v>
      </c>
      <c r="B124" s="6" t="s">
        <v>35</v>
      </c>
      <c r="C124" s="2" t="s">
        <v>108</v>
      </c>
      <c r="D124" s="31" t="s">
        <v>134</v>
      </c>
    </row>
    <row r="125" spans="1:4" ht="20.100000000000001" customHeight="1" x14ac:dyDescent="0.25">
      <c r="A125" s="12" t="s">
        <v>36</v>
      </c>
      <c r="B125" s="6" t="s">
        <v>37</v>
      </c>
      <c r="C125" s="2" t="s">
        <v>108</v>
      </c>
      <c r="D125" s="30" t="s">
        <v>150</v>
      </c>
    </row>
    <row r="126" spans="1:4" ht="20.100000000000001" customHeight="1" x14ac:dyDescent="0.25">
      <c r="A126" s="12" t="s">
        <v>38</v>
      </c>
      <c r="B126" s="6" t="s">
        <v>39</v>
      </c>
      <c r="C126" s="2" t="s">
        <v>108</v>
      </c>
      <c r="D126" s="30" t="s">
        <v>145</v>
      </c>
    </row>
    <row r="127" spans="1:4" ht="20.100000000000001" customHeight="1" x14ac:dyDescent="0.25">
      <c r="A127" s="12" t="s">
        <v>40</v>
      </c>
      <c r="B127" s="6" t="s">
        <v>41</v>
      </c>
      <c r="C127" s="2" t="s">
        <v>10</v>
      </c>
      <c r="D127" s="30">
        <v>36.450000000000003</v>
      </c>
    </row>
    <row r="128" spans="1:4" ht="27.75" customHeight="1" x14ac:dyDescent="0.25">
      <c r="A128" s="12" t="s">
        <v>34</v>
      </c>
      <c r="B128" s="6" t="s">
        <v>35</v>
      </c>
      <c r="C128" s="2" t="s">
        <v>108</v>
      </c>
      <c r="D128" s="31" t="s">
        <v>135</v>
      </c>
    </row>
    <row r="129" spans="1:4" ht="20.100000000000001" customHeight="1" x14ac:dyDescent="0.25">
      <c r="A129" s="12" t="s">
        <v>36</v>
      </c>
      <c r="B129" s="6" t="s">
        <v>37</v>
      </c>
      <c r="C129" s="2" t="s">
        <v>108</v>
      </c>
      <c r="D129" s="30" t="s">
        <v>147</v>
      </c>
    </row>
    <row r="130" spans="1:4" ht="20.100000000000001" customHeight="1" x14ac:dyDescent="0.25">
      <c r="A130" s="12" t="s">
        <v>38</v>
      </c>
      <c r="B130" s="6" t="s">
        <v>39</v>
      </c>
      <c r="C130" s="2" t="s">
        <v>108</v>
      </c>
      <c r="D130" s="30" t="s">
        <v>145</v>
      </c>
    </row>
    <row r="131" spans="1:4" ht="20.100000000000001" customHeight="1" x14ac:dyDescent="0.25">
      <c r="A131" s="12" t="s">
        <v>40</v>
      </c>
      <c r="B131" s="6" t="s">
        <v>41</v>
      </c>
      <c r="C131" s="2" t="s">
        <v>10</v>
      </c>
      <c r="D131" s="30">
        <v>7.89</v>
      </c>
    </row>
    <row r="132" spans="1:4" ht="27" customHeight="1" x14ac:dyDescent="0.25">
      <c r="A132" s="12" t="s">
        <v>34</v>
      </c>
      <c r="B132" s="6" t="s">
        <v>35</v>
      </c>
      <c r="C132" s="2" t="s">
        <v>108</v>
      </c>
      <c r="D132" s="31" t="s">
        <v>136</v>
      </c>
    </row>
    <row r="133" spans="1:4" ht="20.100000000000001" customHeight="1" x14ac:dyDescent="0.25">
      <c r="A133" s="12" t="s">
        <v>36</v>
      </c>
      <c r="B133" s="6" t="s">
        <v>37</v>
      </c>
      <c r="C133" s="2" t="s">
        <v>108</v>
      </c>
      <c r="D133" s="30" t="s">
        <v>147</v>
      </c>
    </row>
    <row r="134" spans="1:4" ht="20.100000000000001" customHeight="1" x14ac:dyDescent="0.25">
      <c r="A134" s="12" t="s">
        <v>38</v>
      </c>
      <c r="B134" s="6" t="s">
        <v>39</v>
      </c>
      <c r="C134" s="2" t="s">
        <v>108</v>
      </c>
      <c r="D134" s="30" t="s">
        <v>145</v>
      </c>
    </row>
    <row r="135" spans="1:4" ht="20.100000000000001" customHeight="1" x14ac:dyDescent="0.25">
      <c r="A135" s="12" t="s">
        <v>40</v>
      </c>
      <c r="B135" s="6" t="s">
        <v>41</v>
      </c>
      <c r="C135" s="2" t="s">
        <v>10</v>
      </c>
      <c r="D135" s="30">
        <v>2.52</v>
      </c>
    </row>
    <row r="136" spans="1:4" ht="29.25" customHeight="1" x14ac:dyDescent="0.25">
      <c r="A136" s="12" t="s">
        <v>34</v>
      </c>
      <c r="B136" s="6" t="s">
        <v>35</v>
      </c>
      <c r="C136" s="2" t="s">
        <v>108</v>
      </c>
      <c r="D136" s="30" t="s">
        <v>139</v>
      </c>
    </row>
    <row r="137" spans="1:4" ht="20.100000000000001" customHeight="1" x14ac:dyDescent="0.25">
      <c r="A137" s="12" t="s">
        <v>36</v>
      </c>
      <c r="B137" s="6" t="s">
        <v>37</v>
      </c>
      <c r="C137" s="2" t="s">
        <v>108</v>
      </c>
      <c r="D137" s="30" t="s">
        <v>151</v>
      </c>
    </row>
    <row r="138" spans="1:4" ht="20.100000000000001" customHeight="1" x14ac:dyDescent="0.25">
      <c r="A138" s="12" t="s">
        <v>38</v>
      </c>
      <c r="B138" s="6" t="s">
        <v>39</v>
      </c>
      <c r="C138" s="2" t="s">
        <v>108</v>
      </c>
      <c r="D138" s="30" t="s">
        <v>145</v>
      </c>
    </row>
    <row r="139" spans="1:4" ht="20.100000000000001" customHeight="1" x14ac:dyDescent="0.25">
      <c r="A139" s="12" t="s">
        <v>40</v>
      </c>
      <c r="B139" s="6" t="s">
        <v>41</v>
      </c>
      <c r="C139" s="2" t="s">
        <v>10</v>
      </c>
      <c r="D139" s="30">
        <v>9.16</v>
      </c>
    </row>
    <row r="140" spans="1:4" s="14" customFormat="1" ht="30" customHeight="1" x14ac:dyDescent="0.25">
      <c r="A140" s="38" t="s">
        <v>42</v>
      </c>
      <c r="B140" s="39"/>
      <c r="C140" s="39"/>
      <c r="D140" s="40"/>
    </row>
    <row r="141" spans="1:4" ht="20.100000000000001" customHeight="1" x14ac:dyDescent="0.25">
      <c r="A141" s="12" t="s">
        <v>43</v>
      </c>
      <c r="B141" s="6" t="s">
        <v>44</v>
      </c>
      <c r="C141" s="2" t="s">
        <v>45</v>
      </c>
      <c r="D141" s="8">
        <v>0</v>
      </c>
    </row>
    <row r="142" spans="1:4" ht="20.100000000000001" customHeight="1" x14ac:dyDescent="0.25">
      <c r="A142" s="12" t="s">
        <v>46</v>
      </c>
      <c r="B142" s="6" t="s">
        <v>47</v>
      </c>
      <c r="C142" s="2" t="s">
        <v>45</v>
      </c>
      <c r="D142" s="8">
        <v>0</v>
      </c>
    </row>
    <row r="143" spans="1:4" ht="20.100000000000001" customHeight="1" x14ac:dyDescent="0.25">
      <c r="A143" s="12" t="s">
        <v>48</v>
      </c>
      <c r="B143" s="6" t="s">
        <v>49</v>
      </c>
      <c r="C143" s="2" t="s">
        <v>45</v>
      </c>
      <c r="D143" s="8">
        <v>0</v>
      </c>
    </row>
    <row r="144" spans="1:4" ht="20.100000000000001" customHeight="1" x14ac:dyDescent="0.25">
      <c r="A144" s="12" t="s">
        <v>50</v>
      </c>
      <c r="B144" s="6" t="s">
        <v>51</v>
      </c>
      <c r="C144" s="2" t="s">
        <v>10</v>
      </c>
      <c r="D144" s="8">
        <v>0</v>
      </c>
    </row>
    <row r="145" spans="1:4" s="14" customFormat="1" ht="30" customHeight="1" x14ac:dyDescent="0.25">
      <c r="A145" s="38" t="s">
        <v>52</v>
      </c>
      <c r="B145" s="39"/>
      <c r="C145" s="39"/>
      <c r="D145" s="40"/>
    </row>
    <row r="146" spans="1:4" ht="20.100000000000001" customHeight="1" x14ac:dyDescent="0.25">
      <c r="A146" s="12" t="s">
        <v>53</v>
      </c>
      <c r="B146" s="21" t="s">
        <v>9</v>
      </c>
      <c r="C146" s="2" t="s">
        <v>10</v>
      </c>
      <c r="D146" s="9">
        <v>0</v>
      </c>
    </row>
    <row r="147" spans="1:4" ht="20.100000000000001" customHeight="1" x14ac:dyDescent="0.25">
      <c r="A147" s="12" t="s">
        <v>54</v>
      </c>
      <c r="B147" s="6" t="s">
        <v>11</v>
      </c>
      <c r="C147" s="2" t="s">
        <v>10</v>
      </c>
      <c r="D147" s="9">
        <v>0</v>
      </c>
    </row>
    <row r="148" spans="1:4" ht="20.100000000000001" customHeight="1" x14ac:dyDescent="0.25">
      <c r="A148" s="12" t="s">
        <v>55</v>
      </c>
      <c r="B148" s="6" t="s">
        <v>12</v>
      </c>
      <c r="C148" s="2" t="s">
        <v>10</v>
      </c>
      <c r="D148" s="9">
        <f>[1]ерц!$I$15-D11+'[1]юл нач.'!$C$53/2</f>
        <v>617106.14999999991</v>
      </c>
    </row>
    <row r="149" spans="1:4" ht="20.100000000000001" customHeight="1" x14ac:dyDescent="0.25">
      <c r="A149" s="12" t="s">
        <v>56</v>
      </c>
      <c r="B149" s="21" t="s">
        <v>23</v>
      </c>
      <c r="C149" s="2" t="s">
        <v>10</v>
      </c>
      <c r="D149" s="9">
        <v>0</v>
      </c>
    </row>
    <row r="150" spans="1:4" ht="20.100000000000001" customHeight="1" x14ac:dyDescent="0.25">
      <c r="A150" s="12" t="s">
        <v>57</v>
      </c>
      <c r="B150" s="21" t="s">
        <v>25</v>
      </c>
      <c r="C150" s="2" t="s">
        <v>10</v>
      </c>
      <c r="D150" s="9">
        <v>0</v>
      </c>
    </row>
    <row r="151" spans="1:4" ht="20.100000000000001" customHeight="1" x14ac:dyDescent="0.25">
      <c r="A151" s="12" t="s">
        <v>58</v>
      </c>
      <c r="B151" s="6" t="s">
        <v>27</v>
      </c>
      <c r="C151" s="2" t="s">
        <v>10</v>
      </c>
      <c r="D151" s="9">
        <f>[1]ерц!$P$15-[1]ерц!$W$15-[1]ерц!$GP$15</f>
        <v>897509.34000000008</v>
      </c>
    </row>
    <row r="152" spans="1:4" s="14" customFormat="1" ht="30" customHeight="1" x14ac:dyDescent="0.25">
      <c r="A152" s="43" t="s">
        <v>59</v>
      </c>
      <c r="B152" s="43"/>
      <c r="C152" s="43"/>
      <c r="D152" s="43"/>
    </row>
    <row r="153" spans="1:4" ht="20.100000000000001" customHeight="1" x14ac:dyDescent="0.25">
      <c r="A153" s="12" t="s">
        <v>60</v>
      </c>
      <c r="B153" s="4" t="s">
        <v>61</v>
      </c>
      <c r="C153" s="2" t="s">
        <v>108</v>
      </c>
      <c r="D153" s="8" t="s">
        <v>62</v>
      </c>
    </row>
    <row r="154" spans="1:4" ht="20.100000000000001" customHeight="1" x14ac:dyDescent="0.25">
      <c r="A154" s="12" t="s">
        <v>63</v>
      </c>
      <c r="B154" s="4" t="s">
        <v>39</v>
      </c>
      <c r="C154" s="2" t="s">
        <v>108</v>
      </c>
      <c r="D154" s="8" t="s">
        <v>64</v>
      </c>
    </row>
    <row r="155" spans="1:4" ht="30" customHeight="1" x14ac:dyDescent="0.25">
      <c r="A155" s="12" t="s">
        <v>65</v>
      </c>
      <c r="B155" s="4" t="s">
        <v>66</v>
      </c>
      <c r="C155" s="2" t="s">
        <v>67</v>
      </c>
      <c r="D155" s="23">
        <f>[1]ерц!$BL$15+[1]ерц!$BU$15</f>
        <v>6165.1125000000002</v>
      </c>
    </row>
    <row r="156" spans="1:4" ht="20.100000000000001" customHeight="1" x14ac:dyDescent="0.25">
      <c r="A156" s="12" t="s">
        <v>68</v>
      </c>
      <c r="B156" s="4" t="s">
        <v>69</v>
      </c>
      <c r="C156" s="2" t="s">
        <v>10</v>
      </c>
      <c r="D156" s="23">
        <f>[1]ерц!$BG$15+[1]ерц!$BP$15+'[1]юл нач.'!$C$55</f>
        <v>221657.61</v>
      </c>
    </row>
    <row r="157" spans="1:4" ht="20.100000000000001" customHeight="1" x14ac:dyDescent="0.25">
      <c r="A157" s="12" t="s">
        <v>70</v>
      </c>
      <c r="B157" s="4" t="s">
        <v>71</v>
      </c>
      <c r="C157" s="2" t="s">
        <v>10</v>
      </c>
      <c r="D157" s="23">
        <f>[1]ерц!$BV$15+[1]ерц!$BM$15+'[1]юл нач.'!$E$55</f>
        <v>195397.23126744328</v>
      </c>
    </row>
    <row r="158" spans="1:4" ht="20.100000000000001" customHeight="1" x14ac:dyDescent="0.25">
      <c r="A158" s="12" t="s">
        <v>72</v>
      </c>
      <c r="B158" s="4" t="s">
        <v>73</v>
      </c>
      <c r="C158" s="2" t="s">
        <v>10</v>
      </c>
      <c r="D158" s="23">
        <f>[1]ерц!$BN$15+[1]ерц!$BW$15</f>
        <v>62167.05</v>
      </c>
    </row>
    <row r="159" spans="1:4" ht="30" customHeight="1" x14ac:dyDescent="0.25">
      <c r="A159" s="12" t="s">
        <v>74</v>
      </c>
      <c r="B159" s="4" t="s">
        <v>75</v>
      </c>
      <c r="C159" s="2" t="s">
        <v>10</v>
      </c>
      <c r="D159" s="23">
        <f>'[1]20'!$B$56</f>
        <v>220449.77</v>
      </c>
    </row>
    <row r="160" spans="1:4" ht="20.100000000000001" customHeight="1" x14ac:dyDescent="0.25">
      <c r="A160" s="12" t="s">
        <v>76</v>
      </c>
      <c r="B160" s="4" t="s">
        <v>77</v>
      </c>
      <c r="C160" s="2" t="s">
        <v>10</v>
      </c>
      <c r="D160" s="5">
        <v>53121.46</v>
      </c>
    </row>
    <row r="161" spans="1:4" ht="30" customHeight="1" x14ac:dyDescent="0.25">
      <c r="A161" s="12" t="s">
        <v>78</v>
      </c>
      <c r="B161" s="4" t="s">
        <v>79</v>
      </c>
      <c r="C161" s="2" t="s">
        <v>10</v>
      </c>
      <c r="D161" s="9">
        <f>D159-D160</f>
        <v>167328.31</v>
      </c>
    </row>
    <row r="162" spans="1:4" ht="30" customHeight="1" x14ac:dyDescent="0.25">
      <c r="A162" s="33" t="s">
        <v>80</v>
      </c>
      <c r="B162" s="34" t="s">
        <v>81</v>
      </c>
      <c r="C162" s="35" t="s">
        <v>10</v>
      </c>
      <c r="D162" s="32">
        <v>0</v>
      </c>
    </row>
    <row r="163" spans="1:4" s="14" customFormat="1" ht="30" customHeight="1" x14ac:dyDescent="0.25">
      <c r="A163" s="47" t="s">
        <v>59</v>
      </c>
      <c r="B163" s="47"/>
      <c r="C163" s="47"/>
      <c r="D163" s="47"/>
    </row>
    <row r="164" spans="1:4" ht="20.100000000000001" customHeight="1" x14ac:dyDescent="0.25">
      <c r="A164" s="33" t="s">
        <v>60</v>
      </c>
      <c r="B164" s="34" t="s">
        <v>61</v>
      </c>
      <c r="C164" s="35" t="s">
        <v>108</v>
      </c>
      <c r="D164" s="30" t="s">
        <v>83</v>
      </c>
    </row>
    <row r="165" spans="1:4" ht="20.100000000000001" customHeight="1" x14ac:dyDescent="0.25">
      <c r="A165" s="33" t="s">
        <v>63</v>
      </c>
      <c r="B165" s="34" t="s">
        <v>39</v>
      </c>
      <c r="C165" s="35" t="s">
        <v>108</v>
      </c>
      <c r="D165" s="30" t="s">
        <v>126</v>
      </c>
    </row>
    <row r="166" spans="1:4" x14ac:dyDescent="0.25">
      <c r="A166" s="33" t="s">
        <v>65</v>
      </c>
      <c r="B166" s="34" t="s">
        <v>66</v>
      </c>
      <c r="C166" s="35" t="s">
        <v>67</v>
      </c>
      <c r="D166" s="36" t="s">
        <v>126</v>
      </c>
    </row>
    <row r="167" spans="1:4" ht="20.100000000000001" customHeight="1" x14ac:dyDescent="0.25">
      <c r="A167" s="12" t="s">
        <v>68</v>
      </c>
      <c r="B167" s="4" t="s">
        <v>69</v>
      </c>
      <c r="C167" s="2" t="s">
        <v>10</v>
      </c>
      <c r="D167" s="23">
        <f>[1]ерц!$DA$15+[1]ерц!$CR$15+[1]ерц!$CI$15+'[1]юл нач.'!$C$51</f>
        <v>504900.99</v>
      </c>
    </row>
    <row r="168" spans="1:4" ht="20.100000000000001" customHeight="1" x14ac:dyDescent="0.25">
      <c r="A168" s="12" t="s">
        <v>70</v>
      </c>
      <c r="B168" s="4" t="s">
        <v>71</v>
      </c>
      <c r="C168" s="2" t="s">
        <v>10</v>
      </c>
      <c r="D168" s="23">
        <f>[1]ерц!$CO$15+[1]ерц!$CX$15+[1]ерц!$DG$15+'[1]юл нач.'!$E$51</f>
        <v>496641.05126261996</v>
      </c>
    </row>
    <row r="169" spans="1:4" ht="20.100000000000001" customHeight="1" x14ac:dyDescent="0.25">
      <c r="A169" s="12" t="s">
        <v>72</v>
      </c>
      <c r="B169" s="4" t="s">
        <v>73</v>
      </c>
      <c r="C169" s="2" t="s">
        <v>10</v>
      </c>
      <c r="D169" s="23">
        <f>[1]ерц!$DG$15+[1]ерц!$CY$15+[1]ерц!$CP$15</f>
        <v>386336.46</v>
      </c>
    </row>
    <row r="170" spans="1:4" ht="30" x14ac:dyDescent="0.25">
      <c r="A170" s="12" t="s">
        <v>74</v>
      </c>
      <c r="B170" s="4" t="s">
        <v>75</v>
      </c>
      <c r="C170" s="2" t="s">
        <v>10</v>
      </c>
      <c r="D170" s="23">
        <f>'[1]20'!$B$54</f>
        <v>522018.35</v>
      </c>
    </row>
    <row r="171" spans="1:4" ht="20.100000000000001" customHeight="1" x14ac:dyDescent="0.25">
      <c r="A171" s="12" t="s">
        <v>76</v>
      </c>
      <c r="B171" s="4" t="s">
        <v>77</v>
      </c>
      <c r="C171" s="2" t="s">
        <v>10</v>
      </c>
      <c r="D171" s="22">
        <v>424272.35</v>
      </c>
    </row>
    <row r="172" spans="1:4" ht="30" x14ac:dyDescent="0.25">
      <c r="A172" s="12" t="s">
        <v>78</v>
      </c>
      <c r="B172" s="4" t="s">
        <v>79</v>
      </c>
      <c r="C172" s="2" t="s">
        <v>10</v>
      </c>
      <c r="D172" s="23">
        <f>D170-D171</f>
        <v>97746</v>
      </c>
    </row>
    <row r="173" spans="1:4" ht="30" x14ac:dyDescent="0.25">
      <c r="A173" s="12" t="s">
        <v>80</v>
      </c>
      <c r="B173" s="4" t="s">
        <v>81</v>
      </c>
      <c r="C173" s="2" t="s">
        <v>10</v>
      </c>
      <c r="D173" s="32">
        <v>0</v>
      </c>
    </row>
    <row r="174" spans="1:4" s="14" customFormat="1" ht="30" customHeight="1" x14ac:dyDescent="0.25">
      <c r="A174" s="43" t="s">
        <v>59</v>
      </c>
      <c r="B174" s="43"/>
      <c r="C174" s="43"/>
      <c r="D174" s="43"/>
    </row>
    <row r="175" spans="1:4" ht="20.100000000000001" customHeight="1" x14ac:dyDescent="0.25">
      <c r="A175" s="12" t="s">
        <v>60</v>
      </c>
      <c r="B175" s="4" t="s">
        <v>61</v>
      </c>
      <c r="C175" s="2" t="s">
        <v>108</v>
      </c>
      <c r="D175" s="8" t="s">
        <v>82</v>
      </c>
    </row>
    <row r="176" spans="1:4" ht="20.100000000000001" customHeight="1" x14ac:dyDescent="0.25">
      <c r="A176" s="12" t="s">
        <v>63</v>
      </c>
      <c r="B176" s="4" t="s">
        <v>39</v>
      </c>
      <c r="C176" s="2" t="s">
        <v>108</v>
      </c>
      <c r="D176" s="8" t="s">
        <v>64</v>
      </c>
    </row>
    <row r="177" spans="1:4" x14ac:dyDescent="0.25">
      <c r="A177" s="12" t="s">
        <v>65</v>
      </c>
      <c r="B177" s="4" t="s">
        <v>66</v>
      </c>
      <c r="C177" s="2" t="s">
        <v>67</v>
      </c>
      <c r="D177" s="23">
        <f>[1]ерц!$AT$15+[1]ерц!$BC$15</f>
        <v>9852.5188999999991</v>
      </c>
    </row>
    <row r="178" spans="1:4" ht="20.100000000000001" customHeight="1" x14ac:dyDescent="0.25">
      <c r="A178" s="12" t="s">
        <v>68</v>
      </c>
      <c r="B178" s="4" t="s">
        <v>69</v>
      </c>
      <c r="C178" s="2" t="s">
        <v>10</v>
      </c>
      <c r="D178" s="23">
        <f>[1]ерц!$AX$15+[1]ерц!$AO$15+'[1]юл нач.'!$C$47</f>
        <v>166467.66</v>
      </c>
    </row>
    <row r="179" spans="1:4" ht="20.100000000000001" customHeight="1" x14ac:dyDescent="0.25">
      <c r="A179" s="12" t="s">
        <v>70</v>
      </c>
      <c r="B179" s="4" t="s">
        <v>71</v>
      </c>
      <c r="C179" s="2" t="s">
        <v>10</v>
      </c>
      <c r="D179" s="23">
        <f>[1]ерц!$BD$15+'[1]юл нач.'!$E$47</f>
        <v>144133.17383165169</v>
      </c>
    </row>
    <row r="180" spans="1:4" ht="20.100000000000001" customHeight="1" x14ac:dyDescent="0.25">
      <c r="A180" s="12" t="s">
        <v>72</v>
      </c>
      <c r="B180" s="4" t="s">
        <v>73</v>
      </c>
      <c r="C180" s="2" t="s">
        <v>10</v>
      </c>
      <c r="D180" s="23">
        <f>[1]ерц!$AV$15+[1]ерц!$BE$15</f>
        <v>43371.159999999996</v>
      </c>
    </row>
    <row r="181" spans="1:4" ht="30" x14ac:dyDescent="0.25">
      <c r="A181" s="12" t="s">
        <v>74</v>
      </c>
      <c r="B181" s="4" t="s">
        <v>75</v>
      </c>
      <c r="C181" s="2" t="s">
        <v>10</v>
      </c>
      <c r="D181" s="23">
        <f>'[1]20'!$B$53</f>
        <v>180873.58</v>
      </c>
    </row>
    <row r="182" spans="1:4" ht="20.100000000000001" customHeight="1" x14ac:dyDescent="0.25">
      <c r="A182" s="12" t="s">
        <v>76</v>
      </c>
      <c r="B182" s="4" t="s">
        <v>77</v>
      </c>
      <c r="C182" s="2" t="s">
        <v>10</v>
      </c>
      <c r="D182" s="5">
        <v>46911.58</v>
      </c>
    </row>
    <row r="183" spans="1:4" ht="30" customHeight="1" x14ac:dyDescent="0.25">
      <c r="A183" s="12" t="s">
        <v>78</v>
      </c>
      <c r="B183" s="4" t="s">
        <v>79</v>
      </c>
      <c r="C183" s="2" t="s">
        <v>10</v>
      </c>
      <c r="D183" s="9">
        <f>D181-D182</f>
        <v>133962</v>
      </c>
    </row>
    <row r="184" spans="1:4" ht="30" customHeight="1" x14ac:dyDescent="0.25">
      <c r="A184" s="12" t="s">
        <v>80</v>
      </c>
      <c r="B184" s="4" t="s">
        <v>81</v>
      </c>
      <c r="C184" s="2" t="s">
        <v>10</v>
      </c>
      <c r="D184" s="32">
        <v>0</v>
      </c>
    </row>
    <row r="185" spans="1:4" s="14" customFormat="1" ht="30" customHeight="1" x14ac:dyDescent="0.25">
      <c r="A185" s="43" t="s">
        <v>59</v>
      </c>
      <c r="B185" s="43"/>
      <c r="C185" s="43"/>
      <c r="D185" s="43"/>
    </row>
    <row r="186" spans="1:4" ht="20.100000000000001" customHeight="1" x14ac:dyDescent="0.25">
      <c r="A186" s="12" t="s">
        <v>60</v>
      </c>
      <c r="B186" s="4" t="s">
        <v>61</v>
      </c>
      <c r="C186" s="2" t="s">
        <v>108</v>
      </c>
      <c r="D186" s="8" t="s">
        <v>84</v>
      </c>
    </row>
    <row r="187" spans="1:4" ht="20.100000000000001" customHeight="1" x14ac:dyDescent="0.25">
      <c r="A187" s="12" t="s">
        <v>63</v>
      </c>
      <c r="B187" s="4" t="s">
        <v>39</v>
      </c>
      <c r="C187" s="2" t="s">
        <v>108</v>
      </c>
      <c r="D187" s="8" t="s">
        <v>122</v>
      </c>
    </row>
    <row r="188" spans="1:4" x14ac:dyDescent="0.25">
      <c r="A188" s="12" t="s">
        <v>65</v>
      </c>
      <c r="B188" s="4" t="s">
        <v>66</v>
      </c>
      <c r="C188" s="2" t="s">
        <v>67</v>
      </c>
      <c r="D188" s="22">
        <f>[1]ерц!$FO$15</f>
        <v>282354.56599999999</v>
      </c>
    </row>
    <row r="189" spans="1:4" ht="20.100000000000001" customHeight="1" x14ac:dyDescent="0.25">
      <c r="A189" s="12" t="s">
        <v>68</v>
      </c>
      <c r="B189" s="4" t="s">
        <v>69</v>
      </c>
      <c r="C189" s="2" t="s">
        <v>10</v>
      </c>
      <c r="D189" s="9">
        <f>[1]ерц!$FJ$15+'[1]юл нач.'!$C$56</f>
        <v>534085.79999999993</v>
      </c>
    </row>
    <row r="190" spans="1:4" ht="20.100000000000001" customHeight="1" x14ac:dyDescent="0.25">
      <c r="A190" s="12" t="s">
        <v>70</v>
      </c>
      <c r="B190" s="4" t="s">
        <v>71</v>
      </c>
      <c r="C190" s="2" t="s">
        <v>10</v>
      </c>
      <c r="D190" s="5">
        <f>[1]ерц!$FP$15+'[1]юл нач.'!$E$56</f>
        <v>570366.13585077028</v>
      </c>
    </row>
    <row r="191" spans="1:4" ht="20.100000000000001" customHeight="1" x14ac:dyDescent="0.25">
      <c r="A191" s="12" t="s">
        <v>72</v>
      </c>
      <c r="B191" s="4" t="s">
        <v>73</v>
      </c>
      <c r="C191" s="2" t="s">
        <v>10</v>
      </c>
      <c r="D191" s="5">
        <f>[1]ерц!$FQ$15</f>
        <v>149085.35</v>
      </c>
    </row>
    <row r="192" spans="1:4" ht="30" x14ac:dyDescent="0.25">
      <c r="A192" s="12" t="s">
        <v>74</v>
      </c>
      <c r="B192" s="4" t="s">
        <v>75</v>
      </c>
      <c r="C192" s="2" t="s">
        <v>10</v>
      </c>
      <c r="D192" s="5">
        <f>'[1]20'!$B$57</f>
        <v>584515.43999999994</v>
      </c>
    </row>
    <row r="193" spans="1:4" ht="20.100000000000001" customHeight="1" x14ac:dyDescent="0.25">
      <c r="A193" s="12" t="s">
        <v>76</v>
      </c>
      <c r="B193" s="4" t="s">
        <v>77</v>
      </c>
      <c r="C193" s="2" t="s">
        <v>10</v>
      </c>
      <c r="D193" s="5">
        <v>464086.2</v>
      </c>
    </row>
    <row r="194" spans="1:4" ht="30" x14ac:dyDescent="0.25">
      <c r="A194" s="12" t="s">
        <v>78</v>
      </c>
      <c r="B194" s="4" t="s">
        <v>79</v>
      </c>
      <c r="C194" s="2" t="s">
        <v>10</v>
      </c>
      <c r="D194" s="5">
        <f>D192-D193</f>
        <v>120429.23999999993</v>
      </c>
    </row>
    <row r="195" spans="1:4" ht="30" x14ac:dyDescent="0.25">
      <c r="A195" s="12" t="s">
        <v>80</v>
      </c>
      <c r="B195" s="4" t="s">
        <v>81</v>
      </c>
      <c r="C195" s="2" t="s">
        <v>10</v>
      </c>
      <c r="D195" s="5">
        <v>0</v>
      </c>
    </row>
    <row r="196" spans="1:4" s="14" customFormat="1" ht="30" customHeight="1" x14ac:dyDescent="0.25">
      <c r="A196" s="43" t="s">
        <v>59</v>
      </c>
      <c r="B196" s="43"/>
      <c r="C196" s="43"/>
      <c r="D196" s="43"/>
    </row>
    <row r="197" spans="1:4" ht="20.100000000000001" customHeight="1" x14ac:dyDescent="0.25">
      <c r="A197" s="12" t="s">
        <v>60</v>
      </c>
      <c r="B197" s="4" t="s">
        <v>61</v>
      </c>
      <c r="C197" s="2" t="s">
        <v>108</v>
      </c>
      <c r="D197" s="8" t="s">
        <v>119</v>
      </c>
    </row>
    <row r="198" spans="1:4" ht="20.100000000000001" customHeight="1" x14ac:dyDescent="0.25">
      <c r="A198" s="12" t="s">
        <v>63</v>
      </c>
      <c r="B198" s="4" t="s">
        <v>39</v>
      </c>
      <c r="C198" s="2" t="s">
        <v>108</v>
      </c>
      <c r="D198" s="8" t="s">
        <v>85</v>
      </c>
    </row>
    <row r="199" spans="1:4" x14ac:dyDescent="0.25">
      <c r="A199" s="12" t="s">
        <v>65</v>
      </c>
      <c r="B199" s="4" t="s">
        <v>66</v>
      </c>
      <c r="C199" s="2" t="s">
        <v>67</v>
      </c>
      <c r="D199" s="23">
        <f>[1]ерц!$DO$15+[1]ерц!$DX$15</f>
        <v>847.20316000000003</v>
      </c>
    </row>
    <row r="200" spans="1:4" ht="20.100000000000001" customHeight="1" x14ac:dyDescent="0.25">
      <c r="A200" s="12" t="s">
        <v>68</v>
      </c>
      <c r="B200" s="4" t="s">
        <v>69</v>
      </c>
      <c r="C200" s="2" t="s">
        <v>10</v>
      </c>
      <c r="D200" s="23">
        <f>[1]ерц!$DS$15+[1]ерц!$DJ$15+'[1]юл нач.'!$C$52</f>
        <v>1080806.1199999999</v>
      </c>
    </row>
    <row r="201" spans="1:4" ht="20.100000000000001" customHeight="1" x14ac:dyDescent="0.25">
      <c r="A201" s="12" t="s">
        <v>70</v>
      </c>
      <c r="B201" s="4" t="s">
        <v>71</v>
      </c>
      <c r="C201" s="2" t="s">
        <v>10</v>
      </c>
      <c r="D201" s="23">
        <f>[1]ерц!$DP$15+[1]ерц!$DY$15+'[1]юл нач.'!$E$52</f>
        <v>927293.15289042355</v>
      </c>
    </row>
    <row r="202" spans="1:4" ht="20.100000000000001" customHeight="1" x14ac:dyDescent="0.25">
      <c r="A202" s="12" t="s">
        <v>72</v>
      </c>
      <c r="B202" s="4" t="s">
        <v>73</v>
      </c>
      <c r="C202" s="2" t="s">
        <v>10</v>
      </c>
      <c r="D202" s="23">
        <f>[1]ерц!$DZ$15+[1]ерц!$DQ$15</f>
        <v>440137.14</v>
      </c>
    </row>
    <row r="203" spans="1:4" ht="30" x14ac:dyDescent="0.25">
      <c r="A203" s="12" t="s">
        <v>74</v>
      </c>
      <c r="B203" s="4" t="s">
        <v>75</v>
      </c>
      <c r="C203" s="2" t="s">
        <v>10</v>
      </c>
      <c r="D203" s="23">
        <f>'[1]20'!$B$55</f>
        <v>925099.35</v>
      </c>
    </row>
    <row r="204" spans="1:4" ht="20.100000000000001" customHeight="1" x14ac:dyDescent="0.25">
      <c r="A204" s="12" t="s">
        <v>76</v>
      </c>
      <c r="B204" s="4" t="s">
        <v>77</v>
      </c>
      <c r="C204" s="2" t="s">
        <v>10</v>
      </c>
      <c r="D204" s="23">
        <v>583348.54</v>
      </c>
    </row>
    <row r="205" spans="1:4" ht="30" x14ac:dyDescent="0.25">
      <c r="A205" s="12" t="s">
        <v>78</v>
      </c>
      <c r="B205" s="4" t="s">
        <v>79</v>
      </c>
      <c r="C205" s="2" t="s">
        <v>10</v>
      </c>
      <c r="D205" s="23">
        <f>D203-D204</f>
        <v>341750.80999999994</v>
      </c>
    </row>
    <row r="206" spans="1:4" ht="30" x14ac:dyDescent="0.25">
      <c r="A206" s="12" t="s">
        <v>80</v>
      </c>
      <c r="B206" s="4" t="s">
        <v>81</v>
      </c>
      <c r="C206" s="2" t="s">
        <v>10</v>
      </c>
      <c r="D206" s="37">
        <v>0</v>
      </c>
    </row>
    <row r="207" spans="1:4" ht="31.5" customHeight="1" x14ac:dyDescent="0.25">
      <c r="A207" s="43" t="s">
        <v>59</v>
      </c>
      <c r="B207" s="43"/>
      <c r="C207" s="43"/>
      <c r="D207" s="43"/>
    </row>
    <row r="208" spans="1:4" ht="20.100000000000001" customHeight="1" x14ac:dyDescent="0.25">
      <c r="A208" s="12" t="s">
        <v>60</v>
      </c>
      <c r="B208" s="4" t="s">
        <v>61</v>
      </c>
      <c r="C208" s="2" t="s">
        <v>108</v>
      </c>
      <c r="D208" s="8" t="s">
        <v>120</v>
      </c>
    </row>
    <row r="209" spans="1:4" ht="20.100000000000001" customHeight="1" x14ac:dyDescent="0.25">
      <c r="A209" s="12" t="s">
        <v>63</v>
      </c>
      <c r="B209" s="4" t="s">
        <v>39</v>
      </c>
      <c r="C209" s="2" t="s">
        <v>108</v>
      </c>
      <c r="D209" s="8" t="s">
        <v>121</v>
      </c>
    </row>
    <row r="210" spans="1:4" x14ac:dyDescent="0.25">
      <c r="A210" s="12" t="s">
        <v>65</v>
      </c>
      <c r="B210" s="4" t="s">
        <v>66</v>
      </c>
      <c r="C210" s="2" t="s">
        <v>67</v>
      </c>
      <c r="D210" s="3" t="s">
        <v>137</v>
      </c>
    </row>
    <row r="211" spans="1:4" ht="20.100000000000001" customHeight="1" x14ac:dyDescent="0.25">
      <c r="A211" s="12" t="s">
        <v>68</v>
      </c>
      <c r="B211" s="4" t="s">
        <v>69</v>
      </c>
      <c r="C211" s="2" t="s">
        <v>10</v>
      </c>
      <c r="D211" s="3" t="s">
        <v>137</v>
      </c>
    </row>
    <row r="212" spans="1:4" ht="20.100000000000001" customHeight="1" x14ac:dyDescent="0.25">
      <c r="A212" s="12" t="s">
        <v>70</v>
      </c>
      <c r="B212" s="4" t="s">
        <v>71</v>
      </c>
      <c r="C212" s="2" t="s">
        <v>10</v>
      </c>
      <c r="D212" s="10" t="s">
        <v>137</v>
      </c>
    </row>
    <row r="213" spans="1:4" ht="20.100000000000001" customHeight="1" x14ac:dyDescent="0.25">
      <c r="A213" s="12" t="s">
        <v>72</v>
      </c>
      <c r="B213" s="4" t="s">
        <v>73</v>
      </c>
      <c r="C213" s="2" t="s">
        <v>10</v>
      </c>
      <c r="D213" s="10" t="s">
        <v>137</v>
      </c>
    </row>
    <row r="214" spans="1:4" ht="30" x14ac:dyDescent="0.25">
      <c r="A214" s="12" t="s">
        <v>74</v>
      </c>
      <c r="B214" s="4" t="s">
        <v>75</v>
      </c>
      <c r="C214" s="2" t="s">
        <v>10</v>
      </c>
      <c r="D214" s="10" t="s">
        <v>137</v>
      </c>
    </row>
    <row r="215" spans="1:4" ht="20.100000000000001" customHeight="1" x14ac:dyDescent="0.25">
      <c r="A215" s="12" t="s">
        <v>76</v>
      </c>
      <c r="B215" s="4" t="s">
        <v>77</v>
      </c>
      <c r="C215" s="2" t="s">
        <v>10</v>
      </c>
      <c r="D215" s="10" t="s">
        <v>137</v>
      </c>
    </row>
    <row r="216" spans="1:4" ht="30" customHeight="1" x14ac:dyDescent="0.25">
      <c r="A216" s="12" t="s">
        <v>78</v>
      </c>
      <c r="B216" s="4" t="s">
        <v>79</v>
      </c>
      <c r="C216" s="2" t="s">
        <v>10</v>
      </c>
      <c r="D216" s="10">
        <v>0</v>
      </c>
    </row>
    <row r="217" spans="1:4" ht="30" x14ac:dyDescent="0.25">
      <c r="A217" s="12" t="s">
        <v>80</v>
      </c>
      <c r="B217" s="4" t="s">
        <v>81</v>
      </c>
      <c r="C217" s="2" t="s">
        <v>10</v>
      </c>
      <c r="D217" s="10">
        <v>0</v>
      </c>
    </row>
    <row r="218" spans="1:4" s="14" customFormat="1" ht="30" customHeight="1" x14ac:dyDescent="0.25">
      <c r="A218" s="43" t="s">
        <v>86</v>
      </c>
      <c r="B218" s="43"/>
      <c r="C218" s="43"/>
      <c r="D218" s="43"/>
    </row>
    <row r="219" spans="1:4" ht="20.100000000000001" customHeight="1" x14ac:dyDescent="0.25">
      <c r="A219" s="12" t="s">
        <v>87</v>
      </c>
      <c r="B219" s="6" t="s">
        <v>44</v>
      </c>
      <c r="C219" s="2" t="s">
        <v>45</v>
      </c>
      <c r="D219" s="8">
        <v>1</v>
      </c>
    </row>
    <row r="220" spans="1:4" ht="20.100000000000001" customHeight="1" x14ac:dyDescent="0.25">
      <c r="A220" s="12" t="s">
        <v>88</v>
      </c>
      <c r="B220" s="6" t="s">
        <v>47</v>
      </c>
      <c r="C220" s="2" t="s">
        <v>45</v>
      </c>
      <c r="D220" s="8">
        <v>0</v>
      </c>
    </row>
    <row r="221" spans="1:4" ht="20.100000000000001" customHeight="1" x14ac:dyDescent="0.25">
      <c r="A221" s="12" t="s">
        <v>89</v>
      </c>
      <c r="B221" s="6" t="s">
        <v>49</v>
      </c>
      <c r="C221" s="2" t="s">
        <v>108</v>
      </c>
      <c r="D221" s="8">
        <v>1</v>
      </c>
    </row>
    <row r="222" spans="1:4" ht="20.100000000000001" customHeight="1" x14ac:dyDescent="0.25">
      <c r="A222" s="12" t="s">
        <v>90</v>
      </c>
      <c r="B222" s="6" t="s">
        <v>51</v>
      </c>
      <c r="C222" s="2" t="s">
        <v>10</v>
      </c>
      <c r="D222" s="8">
        <v>0</v>
      </c>
    </row>
    <row r="223" spans="1:4" s="14" customFormat="1" ht="30" customHeight="1" x14ac:dyDescent="0.25">
      <c r="A223" s="43" t="s">
        <v>118</v>
      </c>
      <c r="B223" s="43"/>
      <c r="C223" s="43"/>
      <c r="D223" s="43"/>
    </row>
    <row r="224" spans="1:4" ht="20.100000000000001" customHeight="1" x14ac:dyDescent="0.25">
      <c r="A224" s="12" t="s">
        <v>91</v>
      </c>
      <c r="B224" s="4" t="s">
        <v>92</v>
      </c>
      <c r="C224" s="2" t="s">
        <v>45</v>
      </c>
      <c r="D224" s="8">
        <v>42</v>
      </c>
    </row>
    <row r="225" spans="1:4" ht="20.100000000000001" customHeight="1" x14ac:dyDescent="0.25">
      <c r="A225" s="12" t="s">
        <v>93</v>
      </c>
      <c r="B225" s="4" t="s">
        <v>94</v>
      </c>
      <c r="C225" s="2" t="s">
        <v>95</v>
      </c>
      <c r="D225" s="8">
        <v>0</v>
      </c>
    </row>
    <row r="226" spans="1:4" ht="30" x14ac:dyDescent="0.25">
      <c r="A226" s="12" t="s">
        <v>96</v>
      </c>
      <c r="B226" s="4" t="s">
        <v>97</v>
      </c>
      <c r="C226" s="2" t="s">
        <v>10</v>
      </c>
      <c r="D226" s="8">
        <v>358058.35</v>
      </c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2016-04-04T06:51:07Z</dcterms:modified>
</cp:coreProperties>
</file>